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4504EB28-E4EB-4AF8-AD1F-230B958C289F}" xr6:coauthVersionLast="36" xr6:coauthVersionMax="36" xr10:uidLastSave="{00000000-0000-0000-0000-000000000000}"/>
  <bookViews>
    <workbookView xWindow="0" yWindow="0" windowWidth="28800" windowHeight="11685" xr2:uid="{D44850FA-CD3E-419D-96B5-A93895845A98}"/>
  </bookViews>
  <sheets>
    <sheet name="1ЦК&lt;670" sheetId="1" r:id="rId1"/>
    <sheet name="1ЦК&lt;670 к_п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" l="1"/>
  <c r="G68" i="2"/>
  <c r="G67" i="2"/>
  <c r="G66" i="2"/>
  <c r="G62" i="2" s="1"/>
  <c r="G65" i="2"/>
  <c r="G64" i="2"/>
  <c r="G58" i="2"/>
  <c r="G56" i="2"/>
  <c r="G54" i="2"/>
  <c r="G53" i="2"/>
  <c r="G52" i="2"/>
  <c r="G51" i="2"/>
  <c r="G50" i="2"/>
  <c r="G49" i="2"/>
  <c r="G48" i="2"/>
  <c r="G46" i="2" s="1"/>
  <c r="G44" i="2"/>
  <c r="G42" i="2"/>
  <c r="G41" i="2"/>
  <c r="G40" i="2"/>
  <c r="G39" i="2"/>
  <c r="G38" i="2"/>
  <c r="G36" i="2"/>
  <c r="G34" i="2"/>
  <c r="G32" i="2"/>
  <c r="G30" i="2"/>
  <c r="G28" i="2"/>
  <c r="G26" i="2"/>
  <c r="G22" i="2"/>
  <c r="F19" i="2"/>
  <c r="G19" i="2" s="1"/>
  <c r="E19" i="2"/>
  <c r="D19" i="2"/>
  <c r="F17" i="2"/>
  <c r="G17" i="2" s="1"/>
  <c r="E17" i="2"/>
  <c r="D17" i="2"/>
  <c r="D15" i="2"/>
  <c r="E15" i="2" s="1"/>
  <c r="G5" i="2"/>
  <c r="G70" i="1"/>
  <c r="G68" i="1"/>
  <c r="G67" i="1"/>
  <c r="G66" i="1"/>
  <c r="G65" i="1"/>
  <c r="G62" i="1" s="1"/>
  <c r="G64" i="1"/>
  <c r="G58" i="1"/>
  <c r="G56" i="1"/>
  <c r="G54" i="1"/>
  <c r="G53" i="1"/>
  <c r="G52" i="1"/>
  <c r="G51" i="1"/>
  <c r="G48" i="1" s="1"/>
  <c r="G46" i="1" s="1"/>
  <c r="G50" i="1"/>
  <c r="G49" i="1"/>
  <c r="G44" i="1"/>
  <c r="G42" i="1"/>
  <c r="G41" i="1"/>
  <c r="G40" i="1"/>
  <c r="G36" i="1" s="1"/>
  <c r="G39" i="1"/>
  <c r="G38" i="1"/>
  <c r="G34" i="1"/>
  <c r="G32" i="1"/>
  <c r="G30" i="1"/>
  <c r="G28" i="1"/>
  <c r="G26" i="1"/>
  <c r="G22" i="1"/>
  <c r="E19" i="1"/>
  <c r="F19" i="1" s="1"/>
  <c r="G19" i="1" s="1"/>
  <c r="D19" i="1"/>
  <c r="G18" i="1"/>
  <c r="F18" i="1"/>
  <c r="E18" i="1"/>
  <c r="D18" i="1"/>
  <c r="E17" i="1"/>
  <c r="F17" i="1" s="1"/>
  <c r="G17" i="1" s="1"/>
  <c r="D17" i="1"/>
  <c r="G15" i="1"/>
  <c r="G20" i="1" s="1"/>
  <c r="F15" i="1"/>
  <c r="E15" i="1"/>
  <c r="E20" i="1" s="1"/>
  <c r="D15" i="1"/>
  <c r="D20" i="1" s="1"/>
  <c r="G5" i="1"/>
  <c r="F20" i="1" l="1"/>
  <c r="E20" i="2"/>
  <c r="F15" i="2"/>
  <c r="D20" i="2"/>
  <c r="G15" i="2" l="1"/>
  <c r="G20" i="2" s="1"/>
  <c r="F20" i="2"/>
</calcChain>
</file>

<file path=xl/sharedStrings.xml><?xml version="1.0" encoding="utf-8"?>
<sst xmlns="http://schemas.openxmlformats.org/spreadsheetml/2006/main" count="114" uniqueCount="54">
  <si>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</si>
  <si>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</si>
  <si>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</si>
  <si>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</si>
  <si>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</si>
  <si>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</si>
  <si>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</si>
  <si>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</si>
  <si>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</si>
  <si>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</si>
  <si>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</si>
  <si>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</si>
  <si>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</si>
  <si>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</si>
  <si>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</si>
  <si>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</si>
  <si>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</si>
  <si>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</si>
  <si>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</si>
  <si>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</si>
  <si>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</si>
  <si>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</si>
  <si>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</si>
  <si>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</si>
  <si>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</si>
  <si>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</si>
  <si>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</si>
  <si>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</si>
  <si>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</si>
  <si>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</si>
  <si>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</si>
  <si>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</si>
  <si>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</si>
  <si>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</si>
  <si>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</si>
  <si>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</si>
  <si>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</si>
  <si>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</si>
  <si>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</si>
  <si>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</si>
  <si>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</si>
  <si>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</si>
  <si>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</si>
  <si>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</si>
  <si>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</si>
  <si>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</si>
  <si>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</si>
  <si>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</si>
  <si>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</si>
  <si>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</si>
  <si>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</si>
  <si>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</si>
  <si>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</si>
  <si>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рассчитывающихся по договорам купли-продажи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</si>
</sst>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97;&#1072;&#1103;\&#1053;&#1054;&#1042;&#1067;&#1049;%20&#1056;&#1054;&#1047;&#1053;&#1048;&#1063;&#1053;&#1067;&#1049;%20&#1056;&#1067;&#1053;&#1054;&#1050;\&#1055;&#1088;&#1077;&#1076;&#1077;&#1083;&#1100;&#1085;&#1099;&#1077;%20&#1090;&#1072;&#1088;&#1080;&#1092;&#1099;\2023\09\&#1053;&#1077;&#1088;&#1077;&#1075;&#1091;&#1083;&#1080;&#1088;&#1091;&#1077;&#1084;&#1099;&#1077;%20&#1094;&#1077;&#1085;&#1099;_&#1089;&#1077;&#1085;&#1090;&#1103;&#1073;&#1088;&#1100;_2023(&#1052;&#1077;&#1090;%201554_17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стар"/>
      <sheetName val="СВОД (3 знака)"/>
      <sheetName val="СВОД"/>
      <sheetName val="СВОД 3ЦК"/>
      <sheetName val="Сбыт надб"/>
      <sheetName val="рыночные_стар"/>
      <sheetName val="расчет 1 ЦК"/>
      <sheetName val="инфра"/>
      <sheetName val="Расчет"/>
      <sheetName val="на_сайт"/>
      <sheetName val="анализ"/>
      <sheetName val="АТС"/>
      <sheetName val="рыночные"/>
      <sheetName val="бездог"/>
      <sheetName val="1 ЦК_до 150 кВт"/>
      <sheetName val="1 ЦК_до 150 кВт к_п"/>
      <sheetName val="1ЦК&lt;670"/>
      <sheetName val="1ЦК&lt;670 к_п"/>
      <sheetName val="1 ЦК_670-10000 кВт"/>
      <sheetName val="1 ЦК_&gt; 10000 кВт"/>
      <sheetName val="2 ЦК_&lt; 150 кВт"/>
      <sheetName val="2 ЦК_&lt; 150 кВт к_п"/>
      <sheetName val="2ЦК&lt;670"/>
      <sheetName val="2ЦК&lt;670 к_п"/>
      <sheetName val="2 ЦК_670-10000 кВт"/>
      <sheetName val="2 ЦК_более 10000 кВт"/>
      <sheetName val="3 ЦК_до 150 кВт"/>
      <sheetName val="3_4 ЦК_до 150 кВт к_п"/>
      <sheetName val="3ЦК&lt;670"/>
      <sheetName val="3_4ЦК&lt;670 к_п"/>
      <sheetName val="3ЦК_670-10к"/>
      <sheetName val="3_4ЦК_670-10к к_п"/>
      <sheetName val="3ЦК&gt;10к"/>
      <sheetName val="4 ЦК_до 150 кВт"/>
      <sheetName val="3_4ЦК&gt;10к к_п"/>
      <sheetName val="4ЦК&lt;670"/>
      <sheetName val="4ЦК_670-10к"/>
      <sheetName val="4ЦК&gt;10к"/>
      <sheetName val="5 ЦК_до 150 кВт"/>
      <sheetName val="5_6 ЦК_до 150 кВт к_п"/>
      <sheetName val="5ЦК&lt;670"/>
      <sheetName val="5_6ЦК&lt;670 к_п"/>
      <sheetName val="5ЦК_670-10к"/>
      <sheetName val="5_6 ЦК_670-10к к_п"/>
      <sheetName val="5ЦК&gt;10к"/>
      <sheetName val="5_6 ЦК&gt;10к к_п"/>
      <sheetName val="6 ЦК_до 150 кВт"/>
      <sheetName val="трансл-р 3-4 ЦК_до 150"/>
      <sheetName val="трансл-р 3-4 ЦК_150-670"/>
      <sheetName val="трансл-р 3-4 ЦК_670-10000"/>
      <sheetName val="трансл-р 3-4 ЦК_более 10000"/>
      <sheetName val="6ЦК&lt;670"/>
      <sheetName val="6ЦК_670-10к"/>
      <sheetName val="6ЦК&gt;10к"/>
      <sheetName val="трансл-р 5-6 ЦК_до 150"/>
      <sheetName val="трансл-р 5-6 ЦК_150-670"/>
      <sheetName val="трансл-р 5-6 ЦК_670-10000"/>
      <sheetName val="трансл-р 5-6 ЦК_более 10000"/>
      <sheetName val="тр-р откл1"/>
      <sheetName val="тр-р откл2"/>
    </sheetNames>
    <sheetDataSet>
      <sheetData sheetId="0"/>
      <sheetData sheetId="1"/>
      <sheetData sheetId="2">
        <row r="5">
          <cell r="D5">
            <v>6.1016600000000007</v>
          </cell>
          <cell r="H5">
            <v>2.0609299999999999</v>
          </cell>
        </row>
        <row r="9">
          <cell r="D9">
            <v>7.853860000000001</v>
          </cell>
        </row>
        <row r="13">
          <cell r="D13">
            <v>8.0193600000000007</v>
          </cell>
        </row>
        <row r="17">
          <cell r="D17">
            <v>8.4273100000000003</v>
          </cell>
        </row>
      </sheetData>
      <sheetData sheetId="3"/>
      <sheetData sheetId="4"/>
      <sheetData sheetId="5"/>
      <sheetData sheetId="6">
        <row r="3">
          <cell r="C3" t="str">
            <v>Период: сентябрь 2023 года</v>
          </cell>
        </row>
        <row r="8">
          <cell r="B8">
            <v>158069.75399999999</v>
          </cell>
          <cell r="C8">
            <v>263.01</v>
          </cell>
        </row>
        <row r="9">
          <cell r="B9">
            <v>0.60599999999999998</v>
          </cell>
          <cell r="C9">
            <v>0</v>
          </cell>
        </row>
        <row r="10">
          <cell r="B10">
            <v>741.25816600000007</v>
          </cell>
          <cell r="C10">
            <v>1.3372071267038146</v>
          </cell>
        </row>
        <row r="12">
          <cell r="B12">
            <v>403.42305900000002</v>
          </cell>
        </row>
        <row r="14">
          <cell r="B14">
            <v>337.83510699999999</v>
          </cell>
        </row>
        <row r="17">
          <cell r="B17">
            <v>0</v>
          </cell>
        </row>
        <row r="19">
          <cell r="B19">
            <v>0</v>
          </cell>
        </row>
        <row r="21">
          <cell r="B21">
            <v>0</v>
          </cell>
        </row>
        <row r="23">
          <cell r="B23">
            <v>18007.022408000001</v>
          </cell>
          <cell r="C23">
            <v>36.478617999999997</v>
          </cell>
        </row>
        <row r="24">
          <cell r="B24">
            <v>31813.801206</v>
          </cell>
          <cell r="C24">
            <v>43.526592000000001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54249.99</v>
          </cell>
          <cell r="C27">
            <v>86.804299999999998</v>
          </cell>
        </row>
        <row r="30">
          <cell r="B30">
            <v>1.7811928600000001E-3</v>
          </cell>
        </row>
        <row r="37">
          <cell r="C37">
            <v>3.1620100000000004</v>
          </cell>
        </row>
      </sheetData>
      <sheetData sheetId="7">
        <row r="12">
          <cell r="D12">
            <v>4.3600000000000003</v>
          </cell>
        </row>
      </sheetData>
      <sheetData sheetId="8">
        <row r="7">
          <cell r="I7">
            <v>2.0609299999999999</v>
          </cell>
        </row>
        <row r="17">
          <cell r="M17">
            <v>886.19092999999998</v>
          </cell>
        </row>
        <row r="18">
          <cell r="M18">
            <v>1.5835300000000001</v>
          </cell>
        </row>
        <row r="25">
          <cell r="I25">
            <v>3.8131300000000001</v>
          </cell>
        </row>
        <row r="43">
          <cell r="I43">
            <v>3.9786299999999999</v>
          </cell>
        </row>
        <row r="61">
          <cell r="I61">
            <v>4.3865800000000004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0AA65-BF4E-4420-8F44-A5CC112F89AB}">
  <sheetPr>
    <tabColor indexed="42"/>
    <pageSetUpPr fitToPage="1"/>
  </sheetPr>
  <dimension ref="A1:G72"/>
  <sheetViews>
    <sheetView tabSelected="1" workbookViewId="0">
      <selection activeCell="L15" sqref="L15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сентябрь 2023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6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[1]СВОД!D5*1000</f>
        <v>6101.6600000000008</v>
      </c>
      <c r="E15" s="7">
        <f>[1]СВОД!D9*1000</f>
        <v>7853.8600000000006</v>
      </c>
      <c r="F15" s="7">
        <f>[1]СВОД!D13*1000</f>
        <v>8019.3600000000006</v>
      </c>
      <c r="G15" s="7">
        <f>[1]СВОД!D17*1000</f>
        <v>8427.31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3162.01</v>
      </c>
      <c r="E17" s="11">
        <f>D17</f>
        <v>3162.01</v>
      </c>
      <c r="F17" s="11">
        <f>E17</f>
        <v>3162.01</v>
      </c>
      <c r="G17" s="11">
        <f>F17</f>
        <v>3162.01</v>
      </c>
    </row>
    <row r="18" spans="1:7" ht="13.5" x14ac:dyDescent="0.25">
      <c r="A18" s="10"/>
      <c r="B18" s="27" t="s">
        <v>17</v>
      </c>
      <c r="C18" s="27"/>
      <c r="D18" s="11">
        <f>[1]Расчет!I7*1000</f>
        <v>2060.9299999999998</v>
      </c>
      <c r="E18" s="11">
        <f>[1]Расчет!I25*1000</f>
        <v>3813.13</v>
      </c>
      <c r="F18" s="11">
        <f>[1]Расчет!I43*1000</f>
        <v>3978.63</v>
      </c>
      <c r="G18" s="11">
        <f>[1]Расчет!I61*1000</f>
        <v>4386.58</v>
      </c>
    </row>
    <row r="19" spans="1:7" ht="42.75" customHeight="1" x14ac:dyDescent="0.25">
      <c r="A19" s="10"/>
      <c r="B19" s="27" t="s">
        <v>18</v>
      </c>
      <c r="C19" s="27"/>
      <c r="D19" s="11">
        <f>[1]инфра!D12</f>
        <v>4.3600000000000003</v>
      </c>
      <c r="E19" s="11">
        <f>D19</f>
        <v>4.3600000000000003</v>
      </c>
      <c r="F19" s="11">
        <f>E19</f>
        <v>4.3600000000000003</v>
      </c>
      <c r="G19" s="11">
        <f>F19</f>
        <v>4.3600000000000003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874.3600000000007</v>
      </c>
      <c r="E20" s="11">
        <f>E15-E17-E18-E19</f>
        <v>874.36000000000024</v>
      </c>
      <c r="F20" s="11">
        <f>F15-F17-F18-F19</f>
        <v>874.36000000000024</v>
      </c>
      <c r="G20" s="11">
        <f>G15-G17-G18-G19</f>
        <v>874.35999999999933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3162.01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1583.5300000000002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886190.92999999993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1.7811928600000001E-3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263.01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0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81.342417126703822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1.3372071267038146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36.478617999999997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43.526592000000001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86.804299999999998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741.25816600000007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741.25816600000007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403.42305900000002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337.83510699999999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158069.75399999999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0.60599999999999998</v>
      </c>
    </row>
    <row r="59" spans="1:7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ht="24" customHeight="1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50562.08178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741.25816600000007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18007.022408000001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31813.801206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54249.99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BDF53-2650-4080-A8A2-89294C417662}">
  <sheetPr>
    <tabColor indexed="42"/>
    <pageSetUpPr fitToPage="1"/>
  </sheetPr>
  <dimension ref="A1:G72"/>
  <sheetViews>
    <sheetView workbookViewId="0">
      <selection activeCell="J24" sqref="J24:K24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сентябрь 2023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53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([1]СВОД!D5-[1]СВОД!H5)*1000</f>
        <v>4040.7300000000009</v>
      </c>
      <c r="E15" s="7">
        <f>D15</f>
        <v>4040.7300000000009</v>
      </c>
      <c r="F15" s="7">
        <f>E15</f>
        <v>4040.7300000000009</v>
      </c>
      <c r="G15" s="7">
        <f>F15</f>
        <v>4040.7300000000009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3162.01</v>
      </c>
      <c r="E17" s="11">
        <f>D17</f>
        <v>3162.01</v>
      </c>
      <c r="F17" s="11">
        <f>E17</f>
        <v>3162.01</v>
      </c>
      <c r="G17" s="11">
        <f>F17</f>
        <v>3162.01</v>
      </c>
    </row>
    <row r="18" spans="1:7" ht="13.5" x14ac:dyDescent="0.25">
      <c r="A18" s="10"/>
      <c r="B18" s="27" t="s">
        <v>17</v>
      </c>
      <c r="C18" s="27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7" t="s">
        <v>18</v>
      </c>
      <c r="C19" s="27"/>
      <c r="D19" s="11">
        <f>[1]инфра!D12</f>
        <v>4.3600000000000003</v>
      </c>
      <c r="E19" s="11">
        <f>D19</f>
        <v>4.3600000000000003</v>
      </c>
      <c r="F19" s="11">
        <f>E19</f>
        <v>4.3600000000000003</v>
      </c>
      <c r="G19" s="11">
        <f>F19</f>
        <v>4.3600000000000003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874.3600000000007</v>
      </c>
      <c r="E20" s="11">
        <f>E15-E17-E18-E19</f>
        <v>874.3600000000007</v>
      </c>
      <c r="F20" s="11">
        <f>F15-F17-F18-F19</f>
        <v>874.3600000000007</v>
      </c>
      <c r="G20" s="11">
        <f>G15-G17-G18-G19</f>
        <v>874.3600000000007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3162.01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1583.5300000000002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886190.92999999993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1.7811928600000001E-3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263.01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0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81.342417126703822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1.3372071267038146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36.478617999999997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43.526592000000001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86.804299999999998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741.25816600000007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741.25816600000007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403.42305900000002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337.83510699999999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158069.75399999999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0.60599999999999998</v>
      </c>
    </row>
    <row r="59" spans="1:7" ht="12.75" customHeight="1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ht="13.5" customHeight="1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50562.08178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741.25816600000007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18007.022408000001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31813.801206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54249.99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im.frolova</dc:creator>
  <cp:lastModifiedBy>Иванова Ирина Валентиновна</cp:lastModifiedBy>
  <dcterms:created xsi:type="dcterms:W3CDTF">2023-10-11T14:30:29Z</dcterms:created>
  <dcterms:modified xsi:type="dcterms:W3CDTF">2023-10-12T07:08:06Z</dcterms:modified>
</cp:coreProperties>
</file>