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date1904="0"/>
  <workbookProtection/>
  <bookViews>
    <workbookView xWindow="360" yWindow="15" windowWidth="20955" windowHeight="9720" activeTab="0"/>
  </bookViews>
  <sheets>
    <sheet name="Прейскурант" sheetId="1" state="visible" r:id="rId1"/>
    <sheet name="Поверка СИ проект" sheetId="2" state="hidden" r:id="rId2"/>
  </sheets>
  <definedNames>
    <definedName name="_xlnm.Print_Area" localSheetId="0" hidden="0">Прейскурант!$A$1:$D$50</definedName>
  </definedNames>
  <calcPr refMode="A1" iterate="0" iterateCount="100" iterateDelta="0.0001"/>
</workbook>
</file>

<file path=xl/sharedStrings.xml><?xml version="1.0" encoding="utf-8"?>
<sst xmlns="http://schemas.openxmlformats.org/spreadsheetml/2006/main" count="109" uniqueCount="109">
  <si>
    <t xml:space="preserve">У Т В Е Р Ж Д А Ю</t>
  </si>
  <si>
    <t xml:space="preserve">Генеральный директор</t>
  </si>
  <si>
    <t xml:space="preserve">АО «Петербургская сбытовая компания»</t>
  </si>
  <si>
    <t xml:space="preserve">В.В. Пирогов</t>
  </si>
  <si>
    <t xml:space="preserve">"_____"___________ 2025 г.</t>
  </si>
  <si>
    <r>
      <rPr>
        <sz val="14"/>
        <rFont val="Times New Roman"/>
      </rPr>
      <t xml:space="preserve">Прейскурант </t>
    </r>
    <r>
      <rPr>
        <b/>
        <sz val="14"/>
        <rFont val="Times New Roman"/>
      </rPr>
      <t xml:space="preserve">"Поверка средств измерений (СИ)"</t>
    </r>
  </si>
  <si>
    <t xml:space="preserve">(введен в действие с 01 января 2026 г.)</t>
  </si>
  <si>
    <t xml:space="preserve">№
пп</t>
  </si>
  <si>
    <t xml:space="preserve">Наименование услуги</t>
  </si>
  <si>
    <r>
      <rPr>
        <b/>
        <sz val="14"/>
        <rFont val="Times New Roman"/>
      </rPr>
      <t xml:space="preserve">Стоимость услуги </t>
    </r>
    <r>
      <rPr>
        <sz val="12"/>
        <rFont val="Times New Roman"/>
      </rPr>
      <t xml:space="preserve">(руб. с НДС)</t>
    </r>
    <r>
      <rPr>
        <b/>
        <vertAlign val="superscript"/>
        <sz val="14"/>
        <color indexed="2"/>
        <rFont val="Times New Roman"/>
      </rPr>
      <t>1)</t>
    </r>
  </si>
  <si>
    <r>
      <rPr>
        <b/>
        <sz val="11"/>
        <rFont val="Times New Roman"/>
      </rPr>
      <t xml:space="preserve">на объекте</t>
    </r>
    <r>
      <rPr>
        <b/>
        <vertAlign val="superscript"/>
        <sz val="11"/>
        <color indexed="2"/>
        <rFont val="Times New Roman"/>
      </rPr>
      <t>2)</t>
    </r>
  </si>
  <si>
    <r>
      <rPr>
        <b/>
        <sz val="11"/>
        <rFont val="Times New Roman"/>
      </rPr>
      <t xml:space="preserve">в лаборатории</t>
    </r>
    <r>
      <rPr>
        <b/>
        <vertAlign val="superscript"/>
        <sz val="11"/>
        <color indexed="2"/>
        <rFont val="Times New Roman"/>
      </rPr>
      <t>3)</t>
    </r>
  </si>
  <si>
    <t>1.</t>
  </si>
  <si>
    <t xml:space="preserve">Поверка приборов учета электроэнергии </t>
  </si>
  <si>
    <t>1.1</t>
  </si>
  <si>
    <t xml:space="preserve">1 фазный, класс точности 1,0</t>
  </si>
  <si>
    <t>1.2</t>
  </si>
  <si>
    <t xml:space="preserve">1 фазный, класс точности 1,0 (от 21 шт. и более)</t>
  </si>
  <si>
    <t>1.3</t>
  </si>
  <si>
    <t xml:space="preserve">3-фазный, класс точности 1,0</t>
  </si>
  <si>
    <t>1.4</t>
  </si>
  <si>
    <t xml:space="preserve">3-фазный, класс точности 1,0 (от 21 шт. и более)</t>
  </si>
  <si>
    <t>1.5</t>
  </si>
  <si>
    <t xml:space="preserve">3-фазный, класс точности 0,5 и 0,5s</t>
  </si>
  <si>
    <t>1.6</t>
  </si>
  <si>
    <t xml:space="preserve">3-фазный Меркурий 234 (Меркурий 236, ПСЧ-4)</t>
  </si>
  <si>
    <t>1.7</t>
  </si>
  <si>
    <t xml:space="preserve">3-фазный Альфа и Евро-Альфа</t>
  </si>
  <si>
    <t>1.8</t>
  </si>
  <si>
    <t xml:space="preserve">3-фазный с параметрами по качеству электроэнергии</t>
  </si>
  <si>
    <t>2.</t>
  </si>
  <si>
    <t xml:space="preserve">Поверка измерительных трансформаторов</t>
  </si>
  <si>
    <t>2.1</t>
  </si>
  <si>
    <t xml:space="preserve">трансформатор тока 0,4(0,66) кВ   </t>
  </si>
  <si>
    <t>2.2</t>
  </si>
  <si>
    <t xml:space="preserve">трансформатор тока до 10 кВ   </t>
  </si>
  <si>
    <t>2.3</t>
  </si>
  <si>
    <t xml:space="preserve">трансформатор тока до 35 кВ   </t>
  </si>
  <si>
    <t>-</t>
  </si>
  <si>
    <t>2.4</t>
  </si>
  <si>
    <t xml:space="preserve">трансформатор тока до 110 кВ</t>
  </si>
  <si>
    <t>2.5</t>
  </si>
  <si>
    <t xml:space="preserve">трансформатор напряжения 10 кВ 1-фазные</t>
  </si>
  <si>
    <t>2.6</t>
  </si>
  <si>
    <t xml:space="preserve">трансформатор напряжения 10 кВ 3-фазные</t>
  </si>
  <si>
    <t>2.7</t>
  </si>
  <si>
    <t xml:space="preserve">трансформатор напряжения 35 кВ</t>
  </si>
  <si>
    <t>2.8</t>
  </si>
  <si>
    <t xml:space="preserve">трансформатор напряжения 110 кВ</t>
  </si>
  <si>
    <t>3</t>
  </si>
  <si>
    <t>Экспертиза</t>
  </si>
  <si>
    <t>3.1</t>
  </si>
  <si>
    <t xml:space="preserve">Заключение о работоспособности прибора учета электроэнергии</t>
  </si>
  <si>
    <t>3.2</t>
  </si>
  <si>
    <t xml:space="preserve">Техническое заключение о состоянии прибора учета электроэнергии без вскрытия крышки</t>
  </si>
  <si>
    <t>3.3</t>
  </si>
  <si>
    <t xml:space="preserve">Техническое заключение о состоянии прибора учета электроэнергии со вскрытием крышки</t>
  </si>
  <si>
    <t>4</t>
  </si>
  <si>
    <r>
      <rPr>
        <b/>
        <sz val="12"/>
        <rFont val="Times New Roman"/>
      </rPr>
      <t xml:space="preserve">Минимальный / повторный выезд</t>
    </r>
    <r>
      <rPr>
        <b/>
        <vertAlign val="superscript"/>
        <sz val="12"/>
        <color indexed="2"/>
        <rFont val="Times New Roman"/>
      </rPr>
      <t xml:space="preserve">4) 5)</t>
    </r>
  </si>
  <si>
    <t xml:space="preserve">Срок подготовки документации по поверке: 5 рабочих дней. Дата производства работ определяется по согласованию сторон.
Результатом предоставления услуги по поверке приборов учета электроэнергии, измерительных трансформаторов тока и напряжения являются Свидетельства о поверке установленной формы, оформленные на бумажном носителе, либо Извещения о непригодности к применению.</t>
  </si>
  <si>
    <t xml:space="preserve">При выезде специалиста (лаборатории) на объект Заказчику необходимо:
   - предоставить беспрепятственный доступ к узлу учета;
   - обеспечить отключение подачи электроэнергии к средствам поверки на время оказания услуг (в случае необходимости);
   - при условии проведения услуг по поверке СИ на высоте обеспечить место проведения работ подъемным механизмом или установленными строительными лесами (Приказ Министерства труда и социальной защиты РФ от 16.11.2020 № 782н "Об утверждении правил по охране труда при работе на высоте").
Распломбировка и последующая опломбировка узлов учета является обязанностью заказчика.</t>
  </si>
  <si>
    <r>
      <rPr>
        <b/>
        <vertAlign val="superscript"/>
        <sz val="12"/>
        <rFont val="Times New Roman"/>
      </rPr>
      <t>1)</t>
    </r>
    <r>
      <rPr>
        <sz val="12"/>
        <rFont val="Times New Roman"/>
      </rPr>
      <t xml:space="preserve"> - указанная стоимость является базовой. Для окончательного расчета АО "Петербургская сбытовая компания" вправе применить следующие коэффициенты по формуле Стоимость = Цена по прейскуранту * К</t>
    </r>
    <r>
      <rPr>
        <vertAlign val="subscript"/>
        <sz val="12"/>
        <rFont val="Times New Roman"/>
      </rPr>
      <t>эу</t>
    </r>
    <r>
      <rPr>
        <sz val="12"/>
        <rFont val="Times New Roman"/>
      </rPr>
      <t xml:space="preserve"> * К</t>
    </r>
    <r>
      <rPr>
        <vertAlign val="subscript"/>
        <sz val="12"/>
        <rFont val="Times New Roman"/>
      </rPr>
      <t>сл</t>
    </r>
    <r>
      <rPr>
        <sz val="12"/>
        <rFont val="Times New Roman"/>
      </rPr>
      <t xml:space="preserve"> * К</t>
    </r>
    <r>
      <rPr>
        <vertAlign val="subscript"/>
        <sz val="12"/>
        <rFont val="Times New Roman"/>
      </rPr>
      <t>вр</t>
    </r>
    <r>
      <rPr>
        <sz val="12"/>
        <rFont val="Times New Roman"/>
      </rPr>
      <t xml:space="preserve"> * К</t>
    </r>
    <r>
      <rPr>
        <vertAlign val="subscript"/>
        <sz val="12"/>
        <rFont val="Times New Roman"/>
      </rPr>
      <t>сроч</t>
    </r>
    <r>
      <rPr>
        <sz val="12"/>
        <rFont val="Times New Roman"/>
      </rPr>
      <t xml:space="preserve"> + Т</t>
    </r>
    <r>
      <rPr>
        <vertAlign val="subscript"/>
        <sz val="12"/>
        <rFont val="Times New Roman"/>
      </rPr>
      <t>раст</t>
    </r>
  </si>
  <si>
    <r>
      <rPr>
        <b/>
        <sz val="12"/>
        <rFont val="Times New Roman"/>
      </rPr>
      <t>К</t>
    </r>
    <r>
      <rPr>
        <b/>
        <vertAlign val="subscript"/>
        <sz val="12"/>
        <rFont val="Times New Roman"/>
      </rPr>
      <t>эу</t>
    </r>
    <r>
      <rPr>
        <b/>
        <sz val="12"/>
        <rFont val="Times New Roman"/>
      </rPr>
      <t xml:space="preserve"> - коэффициент, учитывающий состояние электроустановки</t>
    </r>
    <r>
      <rPr>
        <sz val="12"/>
        <rFont val="Times New Roman"/>
      </rPr>
      <t xml:space="preserve"> (К</t>
    </r>
    <r>
      <rPr>
        <vertAlign val="subscript"/>
        <sz val="12"/>
        <rFont val="Times New Roman"/>
      </rPr>
      <t>эу</t>
    </r>
    <r>
      <rPr>
        <sz val="12"/>
        <rFont val="Times New Roman"/>
      </rPr>
      <t xml:space="preserve"> = 1,2 - наличие коррозии болтовых соединений, загрязненность и т.д.; К</t>
    </r>
    <r>
      <rPr>
        <vertAlign val="subscript"/>
        <sz val="12"/>
        <rFont val="Times New Roman"/>
      </rPr>
      <t>эу</t>
    </r>
    <r>
      <rPr>
        <sz val="12"/>
        <rFont val="Times New Roman"/>
      </rPr>
      <t xml:space="preserve"> = 1,5 - температура в месте проведения работ менее +5°С; К</t>
    </r>
    <r>
      <rPr>
        <vertAlign val="subscript"/>
        <sz val="12"/>
        <rFont val="Times New Roman"/>
      </rPr>
      <t>эу</t>
    </r>
    <r>
      <rPr>
        <sz val="12"/>
        <rFont val="Times New Roman"/>
      </rPr>
      <t xml:space="preserve"> = 1,8 - температура в месте проведения работ менее +5°С и наличие коррозии болтовых соединений, загрязненность и т.д.).</t>
    </r>
  </si>
  <si>
    <r>
      <rPr>
        <b/>
        <sz val="12"/>
        <rFont val="Times New Roman"/>
      </rPr>
      <t>К</t>
    </r>
    <r>
      <rPr>
        <b/>
        <vertAlign val="subscript"/>
        <sz val="12"/>
        <rFont val="Times New Roman"/>
      </rPr>
      <t>сл</t>
    </r>
    <r>
      <rPr>
        <b/>
        <sz val="12"/>
        <rFont val="Times New Roman"/>
      </rPr>
      <t xml:space="preserve"> - коэффициент сложности</t>
    </r>
    <r>
      <rPr>
        <sz val="12"/>
        <rFont val="Times New Roman"/>
      </rPr>
      <t xml:space="preserve"> (К</t>
    </r>
    <r>
      <rPr>
        <vertAlign val="subscript"/>
        <sz val="12"/>
        <rFont val="Times New Roman"/>
      </rPr>
      <t>сл</t>
    </r>
    <r>
      <rPr>
        <sz val="12"/>
        <rFont val="Times New Roman"/>
      </rPr>
      <t xml:space="preserve"> = 1,5 - затруднен доступ, либо оборудование расположено на высоте более 2-х метров). Применение коэффициента определяется по результатам предварительного обследования.</t>
    </r>
  </si>
  <si>
    <r>
      <rPr>
        <b/>
        <sz val="12"/>
        <rFont val="Times New Roman"/>
      </rPr>
      <t>К</t>
    </r>
    <r>
      <rPr>
        <b/>
        <vertAlign val="subscript"/>
        <sz val="12"/>
        <rFont val="Times New Roman"/>
      </rPr>
      <t>вр</t>
    </r>
    <r>
      <rPr>
        <b/>
        <sz val="12"/>
        <rFont val="Times New Roman"/>
      </rPr>
      <t xml:space="preserve"> - коэффициент времени</t>
    </r>
    <r>
      <rPr>
        <sz val="12"/>
        <rFont val="Times New Roman"/>
      </rPr>
      <t xml:space="preserve"> (К</t>
    </r>
    <r>
      <rPr>
        <vertAlign val="subscript"/>
        <sz val="12"/>
        <rFont val="Times New Roman"/>
      </rPr>
      <t>вр</t>
    </r>
    <r>
      <rPr>
        <sz val="12"/>
        <rFont val="Times New Roman"/>
      </rPr>
      <t xml:space="preserve"> = 1,5 - будние дни c 17:00 до 21:00; К</t>
    </r>
    <r>
      <rPr>
        <vertAlign val="subscript"/>
        <sz val="12"/>
        <rFont val="Times New Roman"/>
      </rPr>
      <t>вр</t>
    </r>
    <r>
      <rPr>
        <sz val="12"/>
        <rFont val="Times New Roman"/>
      </rPr>
      <t xml:space="preserve"> = 2 - будние дни c 21:00 до 08:00, выходные и праздничные дни). Коэффициент времени учитывается после применения К</t>
    </r>
    <r>
      <rPr>
        <vertAlign val="subscript"/>
        <sz val="12"/>
        <rFont val="Times New Roman"/>
      </rPr>
      <t>эу</t>
    </r>
    <r>
      <rPr>
        <sz val="12"/>
        <rFont val="Times New Roman"/>
      </rPr>
      <t xml:space="preserve">, К</t>
    </r>
    <r>
      <rPr>
        <vertAlign val="subscript"/>
        <sz val="12"/>
        <rFont val="Times New Roman"/>
      </rPr>
      <t>сл</t>
    </r>
    <r>
      <rPr>
        <sz val="12"/>
        <rFont val="Times New Roman"/>
      </rPr>
      <t xml:space="preserve"> и определения стоимости выезда.</t>
    </r>
  </si>
  <si>
    <r>
      <rPr>
        <b/>
        <sz val="12"/>
        <rFont val="Times New Roman"/>
      </rPr>
      <t>К</t>
    </r>
    <r>
      <rPr>
        <b/>
        <vertAlign val="subscript"/>
        <sz val="12"/>
        <rFont val="Times New Roman"/>
      </rPr>
      <t>сроч</t>
    </r>
    <r>
      <rPr>
        <b/>
        <sz val="12"/>
        <rFont val="Times New Roman"/>
      </rPr>
      <t xml:space="preserve"> - коэффициент срочности</t>
    </r>
    <r>
      <rPr>
        <sz val="12"/>
        <rFont val="Times New Roman"/>
      </rPr>
      <t xml:space="preserve"> (К</t>
    </r>
    <r>
      <rPr>
        <vertAlign val="subscript"/>
        <sz val="12"/>
        <rFont val="Times New Roman"/>
      </rPr>
      <t>сроч</t>
    </r>
    <r>
      <rPr>
        <sz val="12"/>
        <rFont val="Times New Roman"/>
      </rPr>
      <t xml:space="preserve"> = 2,0 - срок оказание услуги в течение 3 рабочих дней, при наличии возможности). Коэффициент срочности учитывается после применения К</t>
    </r>
    <r>
      <rPr>
        <vertAlign val="subscript"/>
        <sz val="12"/>
        <rFont val="Times New Roman"/>
      </rPr>
      <t>эу</t>
    </r>
    <r>
      <rPr>
        <sz val="12"/>
        <rFont val="Times New Roman"/>
      </rPr>
      <t xml:space="preserve">, К</t>
    </r>
    <r>
      <rPr>
        <vertAlign val="subscript"/>
        <sz val="12"/>
        <rFont val="Times New Roman"/>
      </rPr>
      <t>сл</t>
    </r>
    <r>
      <rPr>
        <sz val="12"/>
        <rFont val="Times New Roman"/>
      </rPr>
      <t xml:space="preserve"> и определения стоимости выезда.</t>
    </r>
  </si>
  <si>
    <r>
      <rPr>
        <b/>
        <sz val="12"/>
        <rFont val="Times New Roman"/>
      </rPr>
      <t>Т</t>
    </r>
    <r>
      <rPr>
        <b/>
        <vertAlign val="subscript"/>
        <sz val="12"/>
        <rFont val="Times New Roman"/>
      </rPr>
      <t>раст</t>
    </r>
    <r>
      <rPr>
        <b/>
        <sz val="12"/>
        <rFont val="Times New Roman"/>
      </rPr>
      <t xml:space="preserve"> - тариф, учитывающий расстояние</t>
    </r>
    <r>
      <rPr>
        <sz val="12"/>
        <rFont val="Times New Roman"/>
      </rPr>
      <t xml:space="preserve"> (Т</t>
    </r>
    <r>
      <rPr>
        <vertAlign val="subscript"/>
        <sz val="12"/>
        <rFont val="Times New Roman"/>
      </rPr>
      <t>раст</t>
    </r>
    <r>
      <rPr>
        <sz val="12"/>
        <rFont val="Times New Roman"/>
      </rPr>
      <t xml:space="preserve"> = 0р. - г. Санкт-Петербург в пределах КАД; Т</t>
    </r>
    <r>
      <rPr>
        <vertAlign val="subscript"/>
        <sz val="12"/>
        <rFont val="Times New Roman"/>
      </rPr>
      <t>раст</t>
    </r>
    <r>
      <rPr>
        <sz val="12"/>
        <rFont val="Times New Roman"/>
      </rPr>
      <t xml:space="preserve"> = 90 руб. в т.ч. НДС - за каждый км за пределы КАД). В выходные и праздничные дни цена договорная.</t>
    </r>
  </si>
  <si>
    <r>
      <rPr>
        <b/>
        <vertAlign val="superscript"/>
        <sz val="12"/>
        <rFont val="Times New Roman"/>
      </rPr>
      <t>2)</t>
    </r>
    <r>
      <rPr>
        <sz val="12"/>
        <rFont val="Times New Roman"/>
      </rPr>
      <t xml:space="preserve"> - поверка средств измерений, введенных в эксплуатацию, осуществляется после проведения технического осмотра узла учёта (см. "Прейскурант на монтажные и пуско-наладочные работы").</t>
    </r>
  </si>
  <si>
    <r>
      <rPr>
        <b/>
        <vertAlign val="superscript"/>
        <sz val="12"/>
        <rFont val="Times New Roman"/>
      </rPr>
      <t>3)</t>
    </r>
    <r>
      <rPr>
        <sz val="12"/>
        <rFont val="Times New Roman"/>
      </rPr>
      <t xml:space="preserve"> - срок оказания услуги до 10 рабочих дней. Приемка СИ осуществляется в помещении лаборатории, находящейся по адресу: СПб, ул. Михайлова, д. 11, лит. С, каб. 440 (4 этаж, грузовой лифт). Доставка СИ до помещения лаборатории в стоимость услуги не включена.</t>
    </r>
  </si>
  <si>
    <r>
      <rPr>
        <b/>
        <vertAlign val="superscript"/>
        <sz val="12"/>
        <rFont val="Times New Roman"/>
      </rPr>
      <t>4)</t>
    </r>
    <r>
      <rPr>
        <sz val="12"/>
        <rFont val="Times New Roman"/>
      </rPr>
      <t xml:space="preserve"> - минимальная стоимость выезда на 1 объект на территории СПб для выполнения работ по поверке СИ (без учета стоимости технического осмотра узла учёта).</t>
    </r>
  </si>
  <si>
    <r>
      <rPr>
        <b/>
        <vertAlign val="superscript"/>
        <sz val="12"/>
        <rFont val="Times New Roman"/>
      </rPr>
      <t>5)</t>
    </r>
    <r>
      <rPr>
        <sz val="12"/>
        <rFont val="Times New Roman"/>
      </rPr>
      <t xml:space="preserve"> - повторный выезд оплачивается в случае невыполнения Заказчиком обязательств по предоставлению Подрядчику допуска на объект для производства работ, а также по обеспечению ввода полного или частичного ограничения подачи электроэнергии.</t>
    </r>
  </si>
  <si>
    <t xml:space="preserve">______________________ Кропачев С.Н.</t>
  </si>
  <si>
    <r>
      <rPr>
        <sz val="14"/>
        <color indexed="2"/>
        <rFont val="Times New Roman"/>
      </rPr>
      <t xml:space="preserve">Проект Прейскуранта </t>
    </r>
    <r>
      <rPr>
        <b/>
        <sz val="14"/>
        <color indexed="2"/>
        <rFont val="Times New Roman"/>
      </rPr>
      <t xml:space="preserve">"Поверка средств измерений (СИ)"</t>
    </r>
  </si>
  <si>
    <t xml:space="preserve">"_____"___________ 2022 г.</t>
  </si>
  <si>
    <t xml:space="preserve">(введен в действие с __.02.2023 г.)</t>
  </si>
  <si>
    <t xml:space="preserve">наценка </t>
  </si>
  <si>
    <t xml:space="preserve">(введен в действие с 18.04.2022 г.)</t>
  </si>
  <si>
    <t xml:space="preserve">наценка на количество ПУ от 21 шт</t>
  </si>
  <si>
    <t xml:space="preserve">Цена ТПК Энергоучет</t>
  </si>
  <si>
    <t xml:space="preserve">рост цен ПСК (на объекте)</t>
  </si>
  <si>
    <t xml:space="preserve">рост цен ПСК (в лаборатории)</t>
  </si>
  <si>
    <t xml:space="preserve">на объекте2)</t>
  </si>
  <si>
    <t xml:space="preserve">в лаборатории3)</t>
  </si>
  <si>
    <t>руб</t>
  </si>
  <si>
    <t>%</t>
  </si>
  <si>
    <r>
      <rPr>
        <sz val="12"/>
        <rFont val="Times New Roman"/>
      </rPr>
      <t xml:space="preserve">1 фазный, класс точности 1,0 </t>
    </r>
    <r>
      <rPr>
        <i/>
        <sz val="12"/>
        <rFont val="Times New Roman"/>
      </rPr>
      <t xml:space="preserve">(от 21 шт. и более)</t>
    </r>
  </si>
  <si>
    <r>
      <rPr>
        <sz val="12"/>
        <rFont val="Times New Roman"/>
      </rPr>
      <t xml:space="preserve">3-фазный, класс точности 1,0 </t>
    </r>
    <r>
      <rPr>
        <i/>
        <sz val="12"/>
        <rFont val="Times New Roman"/>
      </rPr>
      <t xml:space="preserve">(от 21 шт. и более)</t>
    </r>
  </si>
  <si>
    <t xml:space="preserve">3-фазный, Меркурий 234 и 236, ПСЧ-4</t>
  </si>
  <si>
    <r>
      <rPr>
        <sz val="12"/>
        <rFont val="Times New Roman"/>
      </rPr>
      <t xml:space="preserve">3-фазный, класс точности 0,5s и ниже</t>
    </r>
    <r>
      <rPr>
        <b/>
        <vertAlign val="superscript"/>
        <sz val="12"/>
        <color indexed="2"/>
        <rFont val="Times New Roman"/>
      </rPr>
      <t>4)</t>
    </r>
  </si>
  <si>
    <r>
      <rPr>
        <sz val="12"/>
        <rFont val="Times New Roman"/>
      </rPr>
      <t xml:space="preserve">3-фазный Альфа и Евро-Альфа</t>
    </r>
    <r>
      <rPr>
        <b/>
        <vertAlign val="superscript"/>
        <sz val="12"/>
        <color indexed="2"/>
        <rFont val="Times New Roman"/>
      </rPr>
      <t>4)</t>
    </r>
  </si>
  <si>
    <t>3.</t>
  </si>
  <si>
    <t xml:space="preserve">Заключение о работоспособности на прибор учета электроэнергии</t>
  </si>
  <si>
    <t>4.</t>
  </si>
  <si>
    <t xml:space="preserve">Техническое заключение без вскрытия крышки</t>
  </si>
  <si>
    <t>5.</t>
  </si>
  <si>
    <t xml:space="preserve">Техническое заключение со вскрытием крышки</t>
  </si>
  <si>
    <r>
      <rPr>
        <b/>
        <sz val="12"/>
        <rFont val="Times New Roman"/>
      </rPr>
      <t xml:space="preserve">Минимальный / повторный выезд</t>
    </r>
    <r>
      <rPr>
        <b/>
        <vertAlign val="superscript"/>
        <sz val="12"/>
        <color indexed="2"/>
        <rFont val="Times New Roman"/>
      </rPr>
      <t xml:space="preserve">5) 6)</t>
    </r>
  </si>
  <si>
    <t>6.</t>
  </si>
  <si>
    <r>
      <rPr>
        <b/>
        <vertAlign val="superscript"/>
        <sz val="12"/>
        <rFont val="Times New Roman"/>
      </rPr>
      <t>1)</t>
    </r>
    <r>
      <rPr>
        <sz val="12"/>
        <rFont val="Times New Roman"/>
      </rPr>
      <t xml:space="preserve"> - указанная стоимость является базовой. Для окончательного расчета АО "Петербургская сбытовая компания" вправе применить следующие коэффициенты по формуле </t>
    </r>
    <r>
      <rPr>
        <b/>
        <sz val="12"/>
        <rFont val="Times New Roman"/>
      </rPr>
      <t xml:space="preserve">Стоимость = Цена по прейскуранту*Кэу*К</t>
    </r>
    <r>
      <rPr>
        <b/>
        <vertAlign val="subscript"/>
        <sz val="12"/>
        <rFont val="Times New Roman"/>
      </rPr>
      <t>сл</t>
    </r>
    <r>
      <rPr>
        <b/>
        <sz val="12"/>
        <rFont val="Times New Roman"/>
      </rPr>
      <t>*К</t>
    </r>
    <r>
      <rPr>
        <b/>
        <vertAlign val="subscript"/>
        <sz val="12"/>
        <rFont val="Times New Roman"/>
      </rPr>
      <t>вр</t>
    </r>
    <r>
      <rPr>
        <b/>
        <sz val="12"/>
        <rFont val="Times New Roman"/>
      </rPr>
      <t>*К</t>
    </r>
    <r>
      <rPr>
        <b/>
        <vertAlign val="subscript"/>
        <sz val="12"/>
        <rFont val="Times New Roman"/>
      </rPr>
      <t>сроч</t>
    </r>
    <r>
      <rPr>
        <b/>
        <sz val="12"/>
        <rFont val="Times New Roman"/>
      </rPr>
      <t>+Т</t>
    </r>
    <r>
      <rPr>
        <b/>
        <vertAlign val="subscript"/>
        <sz val="12"/>
        <rFont val="Times New Roman"/>
      </rPr>
      <t>раст</t>
    </r>
  </si>
  <si>
    <r>
      <rPr>
        <b/>
        <sz val="12"/>
        <rFont val="Times New Roman"/>
      </rPr>
      <t xml:space="preserve">Кэу - коэффициент, учитывающий состояние электроустановки</t>
    </r>
    <r>
      <rPr>
        <sz val="12"/>
        <rFont val="Times New Roman"/>
      </rPr>
      <t xml:space="preserve"> (Кэу = 1,2 - наличие коррозии болтовых соединений, загрязненность и т.д.; Кэу = 1,5 - температура в месте проведения работ менее +5°С; Кэу = 1,8 - температура в месте проведения работ менее +5°С и наличие коррозии болтовых соединений, загрязненность и т.д.).</t>
    </r>
  </si>
  <si>
    <t xml:space="preserve">Кэу - коэффициент, учитывающий состояние электроустановки (Кэу = 1,2 - наличие коррозии болтовых соединений, загрязненность и т.д.; Кэу = 1,5 - температура в месте проведения работ менее +5°С; Кэу = 1,8 - температура в месте проведения работ менее +5°С и наличие коррозии болтовых соединений, загрязненность и т.д.).</t>
  </si>
  <si>
    <r>
      <rPr>
        <b/>
        <sz val="12"/>
        <rFont val="Times New Roman"/>
      </rPr>
      <t>К</t>
    </r>
    <r>
      <rPr>
        <b/>
        <vertAlign val="subscript"/>
        <sz val="12"/>
        <rFont val="Times New Roman"/>
      </rPr>
      <t>сл</t>
    </r>
    <r>
      <rPr>
        <b/>
        <sz val="12"/>
        <rFont val="Times New Roman"/>
      </rPr>
      <t xml:space="preserve"> - коэффициент сложности</t>
    </r>
    <r>
      <rPr>
        <sz val="12"/>
        <rFont val="Times New Roman"/>
      </rPr>
      <t xml:space="preserve"> (К</t>
    </r>
    <r>
      <rPr>
        <vertAlign val="subscript"/>
        <sz val="12"/>
        <rFont val="Times New Roman"/>
      </rPr>
      <t>сл</t>
    </r>
    <r>
      <rPr>
        <sz val="12"/>
        <rFont val="Times New Roman"/>
      </rPr>
      <t xml:space="preserve"> = 1,5 - затруднен доступ, либо оборудование расположено на высоте более 2-х метров. Применение коэффициента определяется по результатам предварительного обследования.</t>
    </r>
  </si>
  <si>
    <r>
      <rPr>
        <b/>
        <sz val="12"/>
        <rFont val="Times New Roman"/>
      </rPr>
      <t>К</t>
    </r>
    <r>
      <rPr>
        <b/>
        <vertAlign val="subscript"/>
        <sz val="12"/>
        <rFont val="Times New Roman"/>
      </rPr>
      <t>вр</t>
    </r>
    <r>
      <rPr>
        <b/>
        <sz val="12"/>
        <rFont val="Times New Roman"/>
      </rPr>
      <t xml:space="preserve"> - коэффициент времени </t>
    </r>
    <r>
      <rPr>
        <sz val="12"/>
        <rFont val="Times New Roman"/>
      </rPr>
      <t xml:space="preserve">(Квр = 1,5 - будние дни c 17:00 до 21:00; Квр = 2 - будние дни c 21:00 до 08:00, выходные и праздничные дни). Коэффициент времени учитывается после применения Кэу, К</t>
    </r>
    <r>
      <rPr>
        <vertAlign val="subscript"/>
        <sz val="12"/>
        <rFont val="Times New Roman"/>
      </rPr>
      <t>сл</t>
    </r>
    <r>
      <rPr>
        <sz val="12"/>
        <rFont val="Times New Roman"/>
      </rPr>
      <t xml:space="preserve"> и определения стоимости выезда.</t>
    </r>
  </si>
  <si>
    <r>
      <rPr>
        <b/>
        <sz val="12"/>
        <rFont val="Times New Roman"/>
      </rPr>
      <t>К</t>
    </r>
    <r>
      <rPr>
        <b/>
        <vertAlign val="subscript"/>
        <sz val="12"/>
        <rFont val="Times New Roman"/>
      </rPr>
      <t>сроч</t>
    </r>
    <r>
      <rPr>
        <b/>
        <sz val="12"/>
        <rFont val="Times New Roman"/>
      </rPr>
      <t xml:space="preserve"> - коэффициент срочности </t>
    </r>
    <r>
      <rPr>
        <sz val="12"/>
        <rFont val="Times New Roman"/>
      </rPr>
      <t>(К</t>
    </r>
    <r>
      <rPr>
        <vertAlign val="subscript"/>
        <sz val="12"/>
        <rFont val="Times New Roman"/>
      </rPr>
      <t xml:space="preserve">сроч </t>
    </r>
    <r>
      <rPr>
        <sz val="12"/>
        <rFont val="Times New Roman"/>
      </rPr>
      <t xml:space="preserve">= 2,0 - срок оказание услуги в течение 3 рабочих дней, при наличии возможности). Коэффициент срочности учитывается после применения К</t>
    </r>
    <r>
      <rPr>
        <vertAlign val="subscript"/>
        <sz val="12"/>
        <rFont val="Times New Roman"/>
      </rPr>
      <t xml:space="preserve">эу, </t>
    </r>
    <r>
      <rPr>
        <sz val="12"/>
        <rFont val="Times New Roman"/>
      </rPr>
      <t>К</t>
    </r>
    <r>
      <rPr>
        <vertAlign val="subscript"/>
        <sz val="12"/>
        <rFont val="Times New Roman"/>
      </rPr>
      <t>сл</t>
    </r>
    <r>
      <rPr>
        <sz val="12"/>
        <rFont val="Times New Roman"/>
      </rPr>
      <t xml:space="preserve"> и определения стоимости выезда.</t>
    </r>
  </si>
  <si>
    <r>
      <rPr>
        <b/>
        <sz val="12"/>
        <rFont val="Times New Roman"/>
      </rPr>
      <t>Т</t>
    </r>
    <r>
      <rPr>
        <b/>
        <vertAlign val="subscript"/>
        <sz val="12"/>
        <rFont val="Times New Roman"/>
      </rPr>
      <t>раст</t>
    </r>
    <r>
      <rPr>
        <sz val="12"/>
        <rFont val="Times New Roman"/>
      </rPr>
      <t xml:space="preserve"> - тариф, учитывающий расстояние (Т</t>
    </r>
    <r>
      <rPr>
        <vertAlign val="subscript"/>
        <sz val="12"/>
        <rFont val="Times New Roman"/>
      </rPr>
      <t>раст</t>
    </r>
    <r>
      <rPr>
        <sz val="12"/>
        <rFont val="Times New Roman"/>
      </rPr>
      <t xml:space="preserve"> = 0р. - г. Санкт-Петербург в пределах КАД; Т</t>
    </r>
    <r>
      <rPr>
        <vertAlign val="subscript"/>
        <sz val="12"/>
        <rFont val="Times New Roman"/>
      </rPr>
      <t>раст</t>
    </r>
    <r>
      <rPr>
        <sz val="12"/>
        <rFont val="Times New Roman"/>
      </rPr>
      <t xml:space="preserve"> = 1 600р. - за каждые 50 км от КАД).</t>
    </r>
  </si>
  <si>
    <r>
      <rPr>
        <b/>
        <sz val="12"/>
        <rFont val="Times New Roman"/>
      </rPr>
      <t>Т</t>
    </r>
    <r>
      <rPr>
        <b/>
        <vertAlign val="subscript"/>
        <sz val="12"/>
        <rFont val="Times New Roman"/>
      </rPr>
      <t>раст</t>
    </r>
    <r>
      <rPr>
        <sz val="12"/>
        <rFont val="Times New Roman"/>
      </rPr>
      <t xml:space="preserve"> - тариф, учитывающий расстояние </t>
    </r>
    <r>
      <rPr>
        <sz val="12"/>
        <color indexed="2"/>
        <rFont val="Times New Roman"/>
      </rPr>
      <t>(Т</t>
    </r>
    <r>
      <rPr>
        <vertAlign val="subscript"/>
        <sz val="12"/>
        <color indexed="2"/>
        <rFont val="Times New Roman"/>
      </rPr>
      <t>раст</t>
    </r>
    <r>
      <rPr>
        <sz val="12"/>
        <color indexed="2"/>
        <rFont val="Times New Roman"/>
      </rPr>
      <t xml:space="preserve"> = 0р. - г. Санкт-Петербург в пределах КАД; Т</t>
    </r>
    <r>
      <rPr>
        <vertAlign val="subscript"/>
        <sz val="12"/>
        <color indexed="2"/>
        <rFont val="Times New Roman"/>
      </rPr>
      <t>раст</t>
    </r>
    <r>
      <rPr>
        <sz val="12"/>
        <color indexed="2"/>
        <rFont val="Times New Roman"/>
      </rPr>
      <t xml:space="preserve"> = 35р. - за каждый км за пределы КАД). В выходные и праздничные дни цена договорная</t>
    </r>
  </si>
  <si>
    <r>
      <rPr>
        <b/>
        <vertAlign val="superscript"/>
        <sz val="12"/>
        <rFont val="Times New Roman"/>
      </rPr>
      <t>4)</t>
    </r>
    <r>
      <rPr>
        <sz val="12"/>
        <rFont val="Times New Roman"/>
      </rPr>
      <t xml:space="preserve"> - приборы учета электроэнергии без параметров по качеству электроэнергии.</t>
    </r>
  </si>
  <si>
    <r>
      <rPr>
        <b/>
        <vertAlign val="superscript"/>
        <sz val="12"/>
        <rFont val="Times New Roman"/>
      </rPr>
      <t>5)</t>
    </r>
    <r>
      <rPr>
        <sz val="12"/>
        <rFont val="Times New Roman"/>
      </rPr>
      <t xml:space="preserve"> - минимальная стоимость выезда на 1 объект на территории СПб для выполнения работ по поверке СИ (без учета стоимости технического осмотра узла учёта).</t>
    </r>
  </si>
  <si>
    <r>
      <rPr>
        <b/>
        <vertAlign val="superscript"/>
        <sz val="12"/>
        <rFont val="Times New Roman"/>
      </rPr>
      <t>6)</t>
    </r>
    <r>
      <rPr>
        <sz val="12"/>
        <rFont val="Times New Roman"/>
      </rPr>
      <t xml:space="preserve"> - повторный выезд оплачивается в случае невыполнения Заказчиком обязательств по предоставлению Подрядчику допуска на объект для производства работ, а также по обеспечению ввода полного или частичного ограничения подачи электроэнергии.</t>
    </r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</si>
</sst>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_-* #,##0.00_р_._-;\-* #,##0.00_р_._-;_-* \-??_р_._-;_-@_-"/>
    <numFmt numFmtId="161" formatCode="_-* #,##0.00_-;\-* #,##0.00_-;_-* \-??_-;_-@_-"/>
  </numFmts>
  <fonts count="20">
    <font>
      <sz val="11.000000"/>
      <color theme="1"/>
      <name val="Calibri"/>
    </font>
    <font>
      <sz val="10.000000"/>
      <name val="Arial"/>
    </font>
    <font>
      <sz val="10.000000"/>
      <name val="Arial Cyr"/>
    </font>
    <font>
      <sz val="11.000000"/>
      <name val="Times New Roman"/>
    </font>
    <font>
      <sz val="12.000000"/>
      <name val="Times New Roman"/>
    </font>
    <font>
      <sz val="16.000000"/>
      <name val="Times New Roman"/>
    </font>
    <font>
      <sz val="14.000000"/>
      <name val="Times New Roman"/>
    </font>
    <font>
      <sz val="17.000000"/>
      <name val="Times New Roman"/>
    </font>
    <font>
      <b/>
      <sz val="12.000000"/>
      <name val="Times New Roman"/>
    </font>
    <font>
      <b/>
      <sz val="14.000000"/>
      <name val="Times New Roman"/>
    </font>
    <font>
      <b/>
      <sz val="11.000000"/>
      <name val="Times New Roman"/>
    </font>
    <font>
      <sz val="10.000000"/>
      <name val="Times New Roman"/>
    </font>
    <font>
      <sz val="9.000000"/>
      <name val="Times New Roman"/>
    </font>
    <font>
      <i/>
      <sz val="11.000000"/>
      <name val="Times New Roman"/>
    </font>
    <font>
      <i/>
      <sz val="12.000000"/>
      <name val="Times New Roman"/>
    </font>
    <font>
      <b/>
      <vertAlign val="superscript"/>
      <sz val="12.000000"/>
      <name val="Times New Roman"/>
    </font>
    <font>
      <sz val="14.000000"/>
      <color indexed="2"/>
      <name val="Times New Roman"/>
    </font>
    <font>
      <sz val="12.000000"/>
      <color indexed="2"/>
      <name val="Times New Roman"/>
    </font>
    <font>
      <b/>
      <sz val="11.000000"/>
      <color indexed="2"/>
      <name val="Calibri"/>
    </font>
    <font>
      <sz val="11.000000"/>
      <color indexed="2"/>
      <name val="Calibri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theme="4" tint="0.79990000000000006"/>
        <bgColor rgb="FFE2F0D9"/>
      </patternFill>
    </fill>
    <fill>
      <patternFill patternType="solid">
        <fgColor theme="9" tint="0.79990000000000006"/>
        <bgColor rgb="FFDEEBF7"/>
      </patternFill>
    </fill>
    <fill>
      <patternFill patternType="solid">
        <fgColor indexed="5"/>
        <bgColor indexed="5"/>
      </patternFill>
    </fill>
    <fill>
      <patternFill patternType="solid">
        <fgColor theme="9" tint="0.59989999999999999"/>
        <bgColor rgb="FFE2F0D9"/>
      </patternFill>
    </fill>
  </fills>
  <borders count="9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none"/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double">
        <color theme="1"/>
      </bottom>
      <diagonal style="none"/>
    </border>
    <border>
      <left style="none"/>
      <right style="none"/>
      <top style="double">
        <color theme="1"/>
      </top>
      <bottom style="none"/>
      <diagonal style="none"/>
    </border>
    <border>
      <left style="none"/>
      <right style="none"/>
      <top style="thin">
        <color theme="1"/>
      </top>
      <bottom style="none"/>
      <diagonal style="none"/>
    </border>
  </borders>
  <cellStyleXfs count="12">
    <xf fontId="0" fillId="0" borderId="0" numFmtId="0" applyNumberFormat="1" applyFont="1" applyFill="1" applyBorder="1" applyProtection="1">
      <protection hidden="0" locked="1"/>
    </xf>
    <xf fontId="1" fillId="0" borderId="0" numFmtId="43" applyNumberFormat="1" applyFont="1" applyFill="1" applyBorder="0" applyProtection="0"/>
    <xf fontId="1" fillId="0" borderId="0" numFmtId="41" applyNumberFormat="1" applyFont="1" applyFill="1" applyBorder="0" applyProtection="0"/>
    <xf fontId="1" fillId="0" borderId="0" numFmtId="44" applyNumberFormat="1" applyFont="1" applyFill="1" applyBorder="0" applyProtection="0"/>
    <xf fontId="1" fillId="0" borderId="0" numFmtId="42" applyNumberFormat="1" applyFont="1" applyFill="1" applyBorder="0" applyProtection="0"/>
    <xf fontId="1" fillId="0" borderId="0" numFmtId="9" applyNumberFormat="1" applyFont="1" applyFill="1" applyBorder="0" applyProtection="0"/>
    <xf fontId="2" fillId="0" borderId="0" numFmtId="0" applyNumberFormat="1" applyFont="1" applyFill="1" applyBorder="1" applyProtection="1">
      <protection hidden="0" locked="1"/>
    </xf>
    <xf fontId="0" fillId="0" borderId="0" numFmtId="0" applyNumberFormat="1" applyFont="1" applyFill="1" applyBorder="1" applyProtection="1">
      <protection hidden="0" locked="1"/>
    </xf>
    <xf fontId="0" fillId="0" borderId="0" numFmtId="9" applyNumberFormat="1" applyFont="1" applyFill="1" applyBorder="0" applyProtection="0"/>
    <xf fontId="0" fillId="0" borderId="0" numFmtId="9" applyNumberFormat="1" applyFont="1" applyFill="1" applyBorder="0" applyProtection="0"/>
    <xf fontId="0" fillId="0" borderId="0" numFmtId="160" applyNumberFormat="1" applyFont="1" applyFill="1" applyBorder="0" applyProtection="0"/>
    <xf fontId="0" fillId="0" borderId="0" numFmtId="161" applyNumberFormat="1" applyFont="1" applyFill="1" applyBorder="0" applyProtection="0"/>
  </cellStyleXfs>
  <cellXfs count="69">
    <xf fontId="0" fillId="0" borderId="0" numFmtId="0" xfId="0" applyProtection="0">
      <protection hidden="0" locked="1"/>
    </xf>
    <xf fontId="3" fillId="0" borderId="0" numFmtId="0" xfId="6" applyFont="1" applyAlignment="1" applyProtection="0">
      <alignment vertical="center"/>
      <protection hidden="0" locked="1"/>
    </xf>
    <xf fontId="4" fillId="0" borderId="0" numFmtId="49" xfId="6" applyNumberFormat="1" applyFont="1" applyAlignment="1" applyProtection="0">
      <alignment vertical="center"/>
      <protection hidden="0" locked="1"/>
    </xf>
    <xf fontId="3" fillId="0" borderId="0" numFmtId="49" xfId="6" applyNumberFormat="1" applyFont="1" applyAlignment="1" applyProtection="0">
      <alignment vertical="center"/>
      <protection hidden="0" locked="1"/>
    </xf>
    <xf fontId="5" fillId="2" borderId="0" numFmtId="49" xfId="6" applyNumberFormat="1" applyFont="1" applyFill="1" applyAlignment="1" applyProtection="1">
      <alignment vertical="center"/>
      <protection hidden="0" locked="0"/>
    </xf>
    <xf fontId="3" fillId="2" borderId="0" numFmtId="49" xfId="6" applyNumberFormat="1" applyFont="1" applyFill="1" applyAlignment="1" applyProtection="0">
      <alignment vertical="center"/>
      <protection hidden="0" locked="1"/>
    </xf>
    <xf fontId="6" fillId="2" borderId="0" numFmtId="0" xfId="6" applyFont="1" applyFill="1" applyAlignment="1" applyProtection="0">
      <alignment horizontal="right"/>
      <protection hidden="0" locked="1"/>
    </xf>
    <xf fontId="5" fillId="0" borderId="0" numFmtId="49" xfId="6" applyNumberFormat="1" applyFont="1" applyAlignment="1" applyProtection="1">
      <alignment vertical="center"/>
      <protection hidden="0" locked="0"/>
    </xf>
    <xf fontId="7" fillId="0" borderId="0" numFmtId="0" xfId="6" applyFont="1" applyAlignment="1" applyProtection="0">
      <alignment vertical="center"/>
      <protection hidden="0" locked="1"/>
    </xf>
    <xf fontId="6" fillId="2" borderId="0" numFmtId="49" xfId="6" applyNumberFormat="1" applyFont="1" applyFill="1" applyAlignment="1" applyProtection="0">
      <alignment horizontal="center" wrapText="1"/>
      <protection hidden="0" locked="1"/>
    </xf>
    <xf fontId="4" fillId="0" borderId="1" numFmtId="49" xfId="6" applyNumberFormat="1" applyFont="1" applyBorder="1" applyAlignment="1" applyProtection="0">
      <alignment horizontal="center" vertical="center" wrapText="1"/>
      <protection hidden="0" locked="1"/>
    </xf>
    <xf fontId="3" fillId="0" borderId="0" numFmtId="0" xfId="6" applyFont="1" applyAlignment="1" applyProtection="0">
      <alignment horizontal="right" vertical="center"/>
      <protection hidden="0" locked="1"/>
    </xf>
    <xf fontId="8" fillId="3" borderId="2" numFmtId="0" xfId="6" applyFont="1" applyFill="1" applyBorder="1" applyAlignment="1" applyProtection="0">
      <alignment horizontal="center" vertical="center" wrapText="1"/>
      <protection hidden="0" locked="1"/>
    </xf>
    <xf fontId="9" fillId="3" borderId="2" numFmtId="0" xfId="6" applyFont="1" applyFill="1" applyBorder="1" applyAlignment="1" applyProtection="0">
      <alignment horizontal="center" vertical="center" wrapText="1"/>
      <protection hidden="0" locked="1"/>
    </xf>
    <xf fontId="10" fillId="3" borderId="2" numFmtId="49" xfId="0" applyNumberFormat="1" applyFont="1" applyFill="1" applyBorder="1" applyAlignment="1" applyProtection="0">
      <alignment horizontal="center" vertical="center" wrapText="1"/>
      <protection hidden="0" locked="1"/>
    </xf>
    <xf fontId="8" fillId="4" borderId="2" numFmtId="49" xfId="6" applyNumberFormat="1" applyFont="1" applyFill="1" applyBorder="1" applyAlignment="1" applyProtection="0">
      <alignment horizontal="right" vertical="center"/>
      <protection hidden="0" locked="1"/>
    </xf>
    <xf fontId="8" fillId="4" borderId="2" numFmtId="0" xfId="6" applyFont="1" applyFill="1" applyBorder="1" applyAlignment="1" applyProtection="0">
      <alignment horizontal="left" vertical="center" wrapText="1"/>
      <protection hidden="0" locked="1"/>
    </xf>
    <xf fontId="11" fillId="2" borderId="3" numFmtId="49" xfId="6" applyNumberFormat="1" applyFont="1" applyFill="1" applyBorder="1" applyAlignment="1" applyProtection="0">
      <alignment horizontal="right" vertical="center"/>
      <protection hidden="0" locked="1"/>
    </xf>
    <xf fontId="4" fillId="2" borderId="2" numFmtId="3" xfId="6" applyNumberFormat="1" applyFont="1" applyFill="1" applyBorder="1" applyAlignment="1" applyProtection="0">
      <alignment horizontal="left" indent="2" vertical="center" wrapText="1"/>
      <protection hidden="0" locked="1"/>
    </xf>
    <xf fontId="4" fillId="2" borderId="2" numFmtId="3" xfId="6" applyNumberFormat="1" applyFont="1" applyFill="1" applyBorder="1" applyAlignment="1" applyProtection="0">
      <alignment horizontal="center" vertical="center"/>
      <protection hidden="0" locked="1"/>
    </xf>
    <xf fontId="8" fillId="4" borderId="4" numFmtId="49" xfId="6" applyNumberFormat="1" applyFont="1" applyFill="1" applyBorder="1" applyAlignment="1" applyProtection="0">
      <alignment horizontal="right" vertical="center"/>
      <protection hidden="0" locked="1"/>
    </xf>
    <xf fontId="12" fillId="2" borderId="3" numFmtId="49" xfId="6" applyNumberFormat="1" applyFont="1" applyFill="1" applyBorder="1" applyAlignment="1" applyProtection="0">
      <alignment horizontal="right" vertical="center"/>
      <protection hidden="0" locked="1"/>
    </xf>
    <xf fontId="4" fillId="2" borderId="5" numFmtId="3" xfId="6" applyNumberFormat="1" applyFont="1" applyFill="1" applyBorder="1" applyAlignment="1" applyProtection="0">
      <alignment horizontal="left" indent="2" vertical="center" wrapText="1"/>
      <protection hidden="0" locked="1"/>
    </xf>
    <xf fontId="4" fillId="0" borderId="5" numFmtId="3" xfId="6" applyNumberFormat="1" applyFont="1" applyBorder="1" applyAlignment="1" applyProtection="0">
      <alignment horizontal="center" vertical="center"/>
      <protection hidden="0" locked="1"/>
    </xf>
    <xf fontId="4" fillId="0" borderId="2" numFmtId="3" xfId="6" applyNumberFormat="1" applyFont="1" applyBorder="1" applyAlignment="1" applyProtection="0">
      <alignment horizontal="center" vertical="center"/>
      <protection hidden="0" locked="1"/>
    </xf>
    <xf fontId="4" fillId="2" borderId="4" numFmtId="3" xfId="6" applyNumberFormat="1" applyFont="1" applyFill="1" applyBorder="1" applyAlignment="1" applyProtection="0">
      <alignment horizontal="left" indent="2" vertical="center" wrapText="1"/>
      <protection hidden="0" locked="1"/>
    </xf>
    <xf fontId="4" fillId="2" borderId="4" numFmtId="3" xfId="6" applyNumberFormat="1" applyFont="1" applyFill="1" applyBorder="1" applyAlignment="1" applyProtection="0">
      <alignment horizontal="left" indent="2" vertical="top" wrapText="1"/>
      <protection hidden="0" locked="1"/>
    </xf>
    <xf fontId="8" fillId="4" borderId="4" numFmtId="0" xfId="6" applyFont="1" applyFill="1" applyBorder="1" applyAlignment="1" applyProtection="0">
      <alignment vertical="center" wrapText="1"/>
      <protection hidden="0" locked="1"/>
    </xf>
    <xf fontId="3" fillId="2" borderId="2" numFmtId="0" xfId="6" applyFont="1" applyFill="1" applyBorder="1" applyAlignment="1" applyProtection="0">
      <alignment horizontal="center" vertical="center"/>
      <protection hidden="0" locked="1"/>
    </xf>
    <xf fontId="13" fillId="0" borderId="2" numFmtId="1" xfId="6" applyNumberFormat="1" applyFont="1" applyBorder="1" applyAlignment="1" applyProtection="0">
      <alignment horizontal="left" vertical="top" wrapText="1"/>
      <protection hidden="0" locked="1"/>
    </xf>
    <xf fontId="13" fillId="2" borderId="2" numFmtId="1" xfId="6" applyNumberFormat="1" applyFont="1" applyFill="1" applyBorder="1" applyAlignment="1" applyProtection="0">
      <alignment horizontal="left" vertical="top" wrapText="1"/>
      <protection hidden="0" locked="1"/>
    </xf>
    <xf fontId="14" fillId="2" borderId="6" numFmtId="1" xfId="6" applyNumberFormat="1" applyFont="1" applyFill="1" applyBorder="1" applyAlignment="1" applyProtection="0">
      <alignment horizontal="left" vertical="top" wrapText="1"/>
      <protection hidden="0" locked="1"/>
    </xf>
    <xf fontId="15" fillId="2" borderId="7" numFmtId="0" xfId="6" applyFont="1" applyFill="1" applyBorder="1" applyAlignment="1" applyProtection="0">
      <alignment horizontal="left" indent="1" vertical="top" wrapText="1"/>
      <protection hidden="0" locked="1"/>
    </xf>
    <xf fontId="8" fillId="2" borderId="0" numFmtId="0" xfId="6" applyFont="1" applyFill="1" applyAlignment="1" applyProtection="0">
      <alignment horizontal="left" indent="4" vertical="top" wrapText="1"/>
      <protection hidden="0" locked="1"/>
    </xf>
    <xf fontId="15" fillId="2" borderId="0" numFmtId="0" xfId="6" applyFont="1" applyFill="1" applyAlignment="1" applyProtection="0">
      <alignment horizontal="left" indent="1" vertical="top" wrapText="1"/>
      <protection hidden="0" locked="1"/>
    </xf>
    <xf fontId="2" fillId="0" borderId="0" numFmtId="0" xfId="6" applyFont="1" applyProtection="0">
      <protection hidden="0" locked="1"/>
    </xf>
    <xf fontId="3" fillId="0" borderId="0" numFmtId="9" xfId="6" applyNumberFormat="1" applyFont="1" applyAlignment="1" applyProtection="0">
      <alignment vertical="center"/>
      <protection hidden="0" locked="1"/>
    </xf>
    <xf fontId="3" fillId="4" borderId="0" numFmtId="0" xfId="6" applyFont="1" applyFill="1" applyAlignment="1" applyProtection="0">
      <alignment vertical="center"/>
      <protection hidden="0" locked="1"/>
    </xf>
    <xf fontId="16" fillId="4" borderId="0" numFmtId="49" xfId="6" applyNumberFormat="1" applyFont="1" applyFill="1" applyAlignment="1" applyProtection="0">
      <alignment horizontal="center" wrapText="1"/>
      <protection hidden="0" locked="1"/>
    </xf>
    <xf fontId="17" fillId="4" borderId="1" numFmtId="49" xfId="6" applyNumberFormat="1" applyFont="1" applyFill="1" applyBorder="1" applyAlignment="1" applyProtection="0">
      <alignment horizontal="center" vertical="center" wrapText="1"/>
      <protection hidden="0" locked="1"/>
    </xf>
    <xf fontId="7" fillId="4" borderId="0" numFmtId="0" xfId="6" applyFont="1" applyFill="1" applyAlignment="1" applyProtection="0">
      <alignment vertical="center"/>
      <protection hidden="0" locked="1"/>
    </xf>
    <xf fontId="7" fillId="0" borderId="0" numFmtId="9" xfId="6" applyNumberFormat="1" applyFont="1" applyAlignment="1" applyProtection="0">
      <alignment vertical="center"/>
      <protection hidden="0" locked="1"/>
    </xf>
    <xf fontId="7" fillId="4" borderId="0" numFmtId="2" xfId="6" applyNumberFormat="1" applyFont="1" applyFill="1" applyAlignment="1" applyProtection="0">
      <alignment vertical="center"/>
      <protection hidden="0" locked="1"/>
    </xf>
    <xf fontId="3" fillId="0" borderId="3" numFmtId="0" xfId="6" applyFont="1" applyBorder="1" applyAlignment="1" applyProtection="0">
      <alignment horizontal="center" vertical="center"/>
      <protection hidden="0" locked="1"/>
    </xf>
    <xf fontId="8" fillId="4" borderId="2" numFmtId="0" xfId="6" applyFont="1" applyFill="1" applyBorder="1" applyAlignment="1" applyProtection="0">
      <alignment horizontal="center" vertical="center" wrapText="1"/>
      <protection hidden="0" locked="1"/>
    </xf>
    <xf fontId="9" fillId="4" borderId="2" numFmtId="0" xfId="6" applyFont="1" applyFill="1" applyBorder="1" applyAlignment="1" applyProtection="0">
      <alignment horizontal="center" vertical="center" wrapText="1"/>
      <protection hidden="0" locked="1"/>
    </xf>
    <xf fontId="18" fillId="0" borderId="2" numFmtId="0" xfId="0" applyFont="1" applyBorder="1" applyAlignment="1" applyProtection="0">
      <alignment horizontal="center" wrapText="1"/>
      <protection hidden="0" locked="1"/>
    </xf>
    <xf fontId="10" fillId="4" borderId="2" numFmtId="49" xfId="0" applyNumberFormat="1" applyFont="1" applyFill="1" applyBorder="1" applyAlignment="1" applyProtection="0">
      <alignment horizontal="center" vertical="center" wrapText="1"/>
      <protection hidden="0" locked="1"/>
    </xf>
    <xf fontId="19" fillId="0" borderId="2" numFmtId="0" xfId="0" applyFont="1" applyBorder="1" applyAlignment="1" applyProtection="0">
      <alignment horizontal="center"/>
      <protection hidden="0" locked="1"/>
    </xf>
    <xf fontId="19" fillId="0" borderId="2" numFmtId="9" xfId="0" applyNumberFormat="1" applyFont="1" applyBorder="1" applyAlignment="1" applyProtection="0">
      <alignment horizontal="center"/>
      <protection hidden="0" locked="1"/>
    </xf>
    <xf fontId="3" fillId="0" borderId="2" numFmtId="0" xfId="6" applyFont="1" applyBorder="1" applyAlignment="1" applyProtection="0">
      <alignment vertical="center"/>
      <protection hidden="0" locked="1"/>
    </xf>
    <xf fontId="3" fillId="0" borderId="2" numFmtId="9" xfId="6" applyNumberFormat="1" applyFont="1" applyBorder="1" applyAlignment="1" applyProtection="0">
      <alignment vertical="center"/>
      <protection hidden="0" locked="1"/>
    </xf>
    <xf fontId="11" fillId="4" borderId="3" numFmtId="49" xfId="6" applyNumberFormat="1" applyFont="1" applyFill="1" applyBorder="1" applyAlignment="1" applyProtection="0">
      <alignment horizontal="right" vertical="center"/>
      <protection hidden="0" locked="1"/>
    </xf>
    <xf fontId="4" fillId="4" borderId="2" numFmtId="3" xfId="6" applyNumberFormat="1" applyFont="1" applyFill="1" applyBorder="1" applyAlignment="1" applyProtection="0">
      <alignment horizontal="left" indent="2" vertical="center" wrapText="1"/>
      <protection hidden="0" locked="1"/>
    </xf>
    <xf fontId="4" fillId="4" borderId="5" numFmtId="3" xfId="6" applyNumberFormat="1" applyFont="1" applyFill="1" applyBorder="1" applyAlignment="1" applyProtection="0">
      <alignment horizontal="center" vertical="center"/>
      <protection hidden="0" locked="1"/>
    </xf>
    <xf fontId="3" fillId="0" borderId="2" numFmtId="4" xfId="6" applyNumberFormat="1" applyFont="1" applyBorder="1" applyAlignment="1" applyProtection="0">
      <alignment vertical="center"/>
      <protection hidden="0" locked="1"/>
    </xf>
    <xf fontId="4" fillId="5" borderId="5" numFmtId="3" xfId="6" applyNumberFormat="1" applyFont="1" applyFill="1" applyBorder="1" applyAlignment="1" applyProtection="0">
      <alignment horizontal="center" vertical="center"/>
      <protection hidden="0" locked="1"/>
    </xf>
    <xf fontId="3" fillId="5" borderId="2" numFmtId="4" xfId="6" applyNumberFormat="1" applyFont="1" applyFill="1" applyBorder="1" applyAlignment="1" applyProtection="0">
      <alignment vertical="center"/>
      <protection hidden="0" locked="1"/>
    </xf>
    <xf fontId="3" fillId="5" borderId="2" numFmtId="9" xfId="6" applyNumberFormat="1" applyFont="1" applyFill="1" applyBorder="1" applyAlignment="1" applyProtection="0">
      <alignment vertical="center"/>
      <protection hidden="0" locked="1"/>
    </xf>
    <xf fontId="12" fillId="4" borderId="3" numFmtId="49" xfId="6" applyNumberFormat="1" applyFont="1" applyFill="1" applyBorder="1" applyAlignment="1" applyProtection="0">
      <alignment horizontal="right" vertical="center"/>
      <protection hidden="0" locked="1"/>
    </xf>
    <xf fontId="4" fillId="4" borderId="5" numFmtId="3" xfId="6" applyNumberFormat="1" applyFont="1" applyFill="1" applyBorder="1" applyAlignment="1" applyProtection="0">
      <alignment horizontal="left" indent="2" vertical="center" wrapText="1"/>
      <protection hidden="0" locked="1"/>
    </xf>
    <xf fontId="8" fillId="2" borderId="7" numFmtId="0" xfId="6" applyFont="1" applyFill="1" applyBorder="1" applyAlignment="1" applyProtection="0">
      <alignment horizontal="left" indent="1" vertical="top" wrapText="1"/>
      <protection hidden="0" locked="1"/>
    </xf>
    <xf fontId="4" fillId="2" borderId="7" numFmtId="0" xfId="6" applyFont="1" applyFill="1" applyBorder="1" applyAlignment="1" applyProtection="0">
      <alignment horizontal="left" indent="1" vertical="top" wrapText="1"/>
      <protection hidden="0" locked="1"/>
    </xf>
    <xf fontId="8" fillId="2" borderId="0" numFmtId="0" xfId="6" applyFont="1" applyFill="1" applyAlignment="1" applyProtection="0">
      <alignment horizontal="left" indent="1" vertical="top" wrapText="1"/>
      <protection hidden="0" locked="1"/>
    </xf>
    <xf fontId="8" fillId="6" borderId="0" numFmtId="0" xfId="6" applyFont="1" applyFill="1" applyAlignment="1" applyProtection="0">
      <alignment horizontal="left" indent="1" vertical="top" wrapText="1"/>
      <protection hidden="0" locked="1"/>
    </xf>
    <xf fontId="8" fillId="2" borderId="1" numFmtId="0" xfId="6" applyFont="1" applyFill="1" applyBorder="1" applyAlignment="1" applyProtection="0">
      <alignment horizontal="left" indent="1" vertical="top" wrapText="1"/>
      <protection hidden="0" locked="1"/>
    </xf>
    <xf fontId="8" fillId="6" borderId="1" numFmtId="0" xfId="6" applyFont="1" applyFill="1" applyBorder="1" applyAlignment="1" applyProtection="0">
      <alignment horizontal="left" indent="1" vertical="top" wrapText="1"/>
      <protection hidden="0" locked="1"/>
    </xf>
    <xf fontId="15" fillId="2" borderId="8" numFmtId="0" xfId="6" applyFont="1" applyFill="1" applyBorder="1" applyAlignment="1" applyProtection="0">
      <alignment horizontal="left" indent="1" vertical="top" wrapText="1"/>
      <protection hidden="0" locked="1"/>
    </xf>
    <xf fontId="2" fillId="0" borderId="0" numFmtId="9" xfId="6" applyNumberFormat="1" applyFont="1" applyProtection="0">
      <protection hidden="0" locked="1"/>
    </xf>
  </cellXfs>
  <cellStyles count="12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  <cellStyle name="Обычный 2" xfId="6"/>
    <cellStyle name="Обычный 3" xfId="7"/>
    <cellStyle name="Процентный 2" xfId="8"/>
    <cellStyle name="Процентный 3" xfId="9"/>
    <cellStyle name="Финансовый 2" xfId="10"/>
    <cellStyle name="Финансовый 3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outlinePr applyStyles="0" summaryBelow="1" summaryRight="1" showOutlineSymbols="1"/>
    <pageSetUpPr autoPageBreaks="1" fitToPage="1"/>
  </sheetPr>
  <sheetViews>
    <sheetView showFormulas="0" showGridLines="1" showRowColHeaders="1" showZeros="1" showRuler="1" view="pageBreakPreview" topLeftCell="A37" zoomScale="90" workbookViewId="0">
      <selection activeCell="G17" activeCellId="0" sqref="G17"/>
    </sheetView>
  </sheetViews>
  <sheetFormatPr defaultColWidth="9.1484375" defaultRowHeight="14.25"/>
  <cols>
    <col customWidth="1" min="1" max="1" style="2" width="4.5700000000000003"/>
    <col customWidth="1" min="2" max="2" style="3" width="92.709999999999994"/>
    <col customWidth="1" min="3" max="3" style="3" width="20.710000000000001"/>
    <col customWidth="1" min="4" max="4" style="1" width="20.710000000000001"/>
    <col customWidth="0" min="5" max="16384" style="1" width="9.1400000000000006"/>
  </cols>
  <sheetData>
    <row r="1" ht="24" customHeight="1">
      <c r="A1" s="4"/>
      <c r="B1" s="4"/>
      <c r="C1" s="5"/>
      <c r="D1" s="6" t="s">
        <v>0</v>
      </c>
    </row>
    <row r="2" ht="20.25" customHeight="1">
      <c r="A2" s="4"/>
      <c r="B2" s="7"/>
      <c r="C2" s="5"/>
      <c r="D2" s="6" t="s">
        <v>1</v>
      </c>
    </row>
    <row r="3" ht="20.25" customHeight="1">
      <c r="A3" s="4"/>
      <c r="B3" s="4"/>
      <c r="C3" s="5"/>
      <c r="D3" s="6" t="s">
        <v>2</v>
      </c>
    </row>
    <row r="4" ht="20.25" customHeight="1">
      <c r="A4" s="4"/>
      <c r="B4" s="4"/>
      <c r="C4" s="5"/>
      <c r="D4" s="6" t="s">
        <v>3</v>
      </c>
    </row>
    <row r="5" ht="20.25" customHeight="1">
      <c r="A5" s="4"/>
      <c r="B5" s="4"/>
      <c r="C5" s="5"/>
      <c r="D5" s="6" t="s">
        <v>4</v>
      </c>
    </row>
    <row r="6" s="8" customFormat="1" ht="23.25" customHeight="1">
      <c r="A6" s="9" t="s">
        <v>5</v>
      </c>
      <c r="B6" s="9"/>
      <c r="C6" s="9"/>
      <c r="D6" s="9"/>
    </row>
    <row r="7" s="8" customFormat="1" ht="18" customHeight="1">
      <c r="A7" s="10" t="s">
        <v>6</v>
      </c>
      <c r="B7" s="10"/>
      <c r="C7" s="10"/>
      <c r="D7" s="10"/>
    </row>
    <row r="8" s="11" customFormat="1" ht="26.25" customHeight="1">
      <c r="A8" s="12" t="s">
        <v>7</v>
      </c>
      <c r="B8" s="13" t="s">
        <v>8</v>
      </c>
      <c r="C8" s="13" t="s">
        <v>9</v>
      </c>
      <c r="D8" s="13"/>
    </row>
    <row r="9" s="11" customFormat="1" ht="26.25" customHeight="1">
      <c r="A9" s="12"/>
      <c r="B9" s="13"/>
      <c r="C9" s="14" t="s">
        <v>10</v>
      </c>
      <c r="D9" s="14" t="s">
        <v>11</v>
      </c>
    </row>
    <row r="10" ht="21.75" customHeight="1">
      <c r="A10" s="15" t="s">
        <v>12</v>
      </c>
      <c r="B10" s="16" t="s">
        <v>13</v>
      </c>
      <c r="C10" s="16"/>
      <c r="D10" s="16"/>
    </row>
    <row r="11" ht="22.5" customHeight="1">
      <c r="A11" s="17" t="s">
        <v>14</v>
      </c>
      <c r="B11" s="18" t="s">
        <v>15</v>
      </c>
      <c r="C11" s="19">
        <v>2500</v>
      </c>
      <c r="D11" s="19">
        <v>1800</v>
      </c>
    </row>
    <row r="12" ht="22.5" customHeight="1">
      <c r="A12" s="17" t="s">
        <v>16</v>
      </c>
      <c r="B12" s="18" t="s">
        <v>17</v>
      </c>
      <c r="C12" s="19">
        <v>2500</v>
      </c>
      <c r="D12" s="19">
        <v>1800</v>
      </c>
    </row>
    <row r="13" ht="22.5" customHeight="1">
      <c r="A13" s="17" t="s">
        <v>18</v>
      </c>
      <c r="B13" s="18" t="s">
        <v>19</v>
      </c>
      <c r="C13" s="19">
        <v>4950</v>
      </c>
      <c r="D13" s="19">
        <v>2000</v>
      </c>
    </row>
    <row r="14" ht="22.5" customHeight="1">
      <c r="A14" s="17" t="s">
        <v>20</v>
      </c>
      <c r="B14" s="18" t="s">
        <v>21</v>
      </c>
      <c r="C14" s="19">
        <v>4950</v>
      </c>
      <c r="D14" s="19">
        <v>2000</v>
      </c>
    </row>
    <row r="15" ht="22.5" customHeight="1">
      <c r="A15" s="17" t="s">
        <v>22</v>
      </c>
      <c r="B15" s="18" t="s">
        <v>23</v>
      </c>
      <c r="C15" s="19">
        <v>4950</v>
      </c>
      <c r="D15" s="19">
        <v>4950</v>
      </c>
    </row>
    <row r="16" ht="22.5" customHeight="1">
      <c r="A16" s="17" t="s">
        <v>24</v>
      </c>
      <c r="B16" s="18" t="s">
        <v>25</v>
      </c>
      <c r="C16" s="19">
        <v>9000</v>
      </c>
      <c r="D16" s="19">
        <v>4950</v>
      </c>
    </row>
    <row r="17" ht="22.5" customHeight="1">
      <c r="A17" s="17" t="s">
        <v>26</v>
      </c>
      <c r="B17" s="18" t="s">
        <v>27</v>
      </c>
      <c r="C17" s="19">
        <v>9000</v>
      </c>
      <c r="D17" s="19">
        <v>6200</v>
      </c>
    </row>
    <row r="18" ht="22.5" customHeight="1">
      <c r="A18" s="17" t="s">
        <v>28</v>
      </c>
      <c r="B18" s="18" t="s">
        <v>29</v>
      </c>
      <c r="C18" s="19">
        <v>15000</v>
      </c>
      <c r="D18" s="19">
        <v>10000</v>
      </c>
    </row>
    <row r="19" ht="19.5" customHeight="1">
      <c r="A19" s="20" t="s">
        <v>30</v>
      </c>
      <c r="B19" s="16" t="s">
        <v>31</v>
      </c>
      <c r="C19" s="16"/>
      <c r="D19" s="16"/>
    </row>
    <row r="20" ht="22.5" customHeight="1">
      <c r="A20" s="21" t="s">
        <v>32</v>
      </c>
      <c r="B20" s="22" t="s">
        <v>33</v>
      </c>
      <c r="C20" s="23">
        <v>1700</v>
      </c>
      <c r="D20" s="23">
        <v>1000</v>
      </c>
    </row>
    <row r="21" ht="22.5" customHeight="1">
      <c r="A21" s="21" t="s">
        <v>34</v>
      </c>
      <c r="B21" s="18" t="s">
        <v>35</v>
      </c>
      <c r="C21" s="23">
        <v>5900</v>
      </c>
      <c r="D21" s="24">
        <v>2800</v>
      </c>
    </row>
    <row r="22" ht="22.5" customHeight="1">
      <c r="A22" s="21" t="s">
        <v>36</v>
      </c>
      <c r="B22" s="18" t="s">
        <v>37</v>
      </c>
      <c r="C22" s="23">
        <v>11300</v>
      </c>
      <c r="D22" s="24" t="s">
        <v>38</v>
      </c>
    </row>
    <row r="23" ht="22.5" customHeight="1">
      <c r="A23" s="21" t="s">
        <v>39</v>
      </c>
      <c r="B23" s="18" t="s">
        <v>40</v>
      </c>
      <c r="C23" s="23">
        <v>18000</v>
      </c>
      <c r="D23" s="24" t="s">
        <v>38</v>
      </c>
    </row>
    <row r="24" ht="22.5" customHeight="1">
      <c r="A24" s="21" t="s">
        <v>41</v>
      </c>
      <c r="B24" s="18" t="s">
        <v>42</v>
      </c>
      <c r="C24" s="23">
        <v>8000</v>
      </c>
      <c r="D24" s="24">
        <v>5100</v>
      </c>
    </row>
    <row r="25" ht="22.5" customHeight="1">
      <c r="A25" s="21" t="s">
        <v>43</v>
      </c>
      <c r="B25" s="18" t="s">
        <v>44</v>
      </c>
      <c r="C25" s="23">
        <v>16000</v>
      </c>
      <c r="D25" s="24">
        <v>7300</v>
      </c>
    </row>
    <row r="26" ht="22.5" customHeight="1">
      <c r="A26" s="21" t="s">
        <v>45</v>
      </c>
      <c r="B26" s="18" t="s">
        <v>46</v>
      </c>
      <c r="C26" s="23">
        <v>15000</v>
      </c>
      <c r="D26" s="24" t="s">
        <v>38</v>
      </c>
    </row>
    <row r="27" ht="22.5" customHeight="1">
      <c r="A27" s="21" t="s">
        <v>47</v>
      </c>
      <c r="B27" s="18" t="s">
        <v>48</v>
      </c>
      <c r="C27" s="23">
        <v>25500</v>
      </c>
      <c r="D27" s="24" t="s">
        <v>38</v>
      </c>
    </row>
    <row r="28" ht="34.5" customHeight="1">
      <c r="A28" s="20" t="s">
        <v>49</v>
      </c>
      <c r="B28" s="16" t="s">
        <v>50</v>
      </c>
      <c r="C28" s="16"/>
      <c r="D28" s="16"/>
    </row>
    <row r="29" ht="17.25" customHeight="1">
      <c r="A29" s="21" t="s">
        <v>51</v>
      </c>
      <c r="B29" s="25" t="s">
        <v>52</v>
      </c>
      <c r="C29" s="24" t="s">
        <v>38</v>
      </c>
      <c r="D29" s="24">
        <v>5000</v>
      </c>
    </row>
    <row r="30" ht="18" customHeight="1">
      <c r="A30" s="21" t="s">
        <v>53</v>
      </c>
      <c r="B30" s="26" t="s">
        <v>54</v>
      </c>
      <c r="C30" s="24" t="s">
        <v>38</v>
      </c>
      <c r="D30" s="24">
        <v>10000</v>
      </c>
    </row>
    <row r="31" ht="16.5" customHeight="1">
      <c r="A31" s="21" t="s">
        <v>55</v>
      </c>
      <c r="B31" s="26" t="s">
        <v>56</v>
      </c>
      <c r="C31" s="24" t="s">
        <v>38</v>
      </c>
      <c r="D31" s="24">
        <v>14500</v>
      </c>
    </row>
    <row r="32" ht="19.5" customHeight="1">
      <c r="A32" s="15" t="s">
        <v>57</v>
      </c>
      <c r="B32" s="27" t="s">
        <v>58</v>
      </c>
      <c r="C32" s="23">
        <v>28000</v>
      </c>
      <c r="D32" s="28" t="s">
        <v>38</v>
      </c>
    </row>
    <row r="33" ht="45" customHeight="1">
      <c r="A33" s="29" t="s">
        <v>59</v>
      </c>
      <c r="B33" s="29"/>
      <c r="C33" s="29"/>
      <c r="D33" s="29"/>
    </row>
    <row r="34" ht="105" customHeight="1">
      <c r="A34" s="30" t="s">
        <v>60</v>
      </c>
      <c r="B34" s="30"/>
      <c r="C34" s="30"/>
      <c r="D34" s="30"/>
    </row>
    <row r="35" ht="7.5" customHeight="1">
      <c r="A35" s="31"/>
      <c r="B35" s="31"/>
      <c r="C35" s="31"/>
      <c r="D35" s="31"/>
    </row>
    <row r="36" ht="41.25" customHeight="1">
      <c r="A36" s="32" t="s">
        <v>61</v>
      </c>
      <c r="B36" s="32"/>
      <c r="C36" s="32"/>
      <c r="D36" s="32"/>
    </row>
    <row r="37" ht="54.75" customHeight="1">
      <c r="A37" s="33" t="s">
        <v>62</v>
      </c>
      <c r="B37" s="33"/>
      <c r="C37" s="33"/>
      <c r="D37" s="33"/>
    </row>
    <row r="38" ht="39" customHeight="1">
      <c r="A38" s="33" t="s">
        <v>63</v>
      </c>
      <c r="B38" s="33"/>
      <c r="C38" s="33"/>
      <c r="D38" s="33"/>
    </row>
    <row r="39" ht="46.5" customHeight="1">
      <c r="A39" s="33" t="s">
        <v>64</v>
      </c>
      <c r="B39" s="33"/>
      <c r="C39" s="33"/>
      <c r="D39" s="33"/>
    </row>
    <row r="40" ht="37.5" customHeight="1">
      <c r="A40" s="33" t="s">
        <v>65</v>
      </c>
      <c r="B40" s="33"/>
      <c r="C40" s="33"/>
      <c r="D40" s="33"/>
    </row>
    <row r="41" ht="40.5" customHeight="1">
      <c r="A41" s="33" t="s">
        <v>66</v>
      </c>
      <c r="B41" s="33"/>
      <c r="C41" s="33"/>
      <c r="D41" s="33"/>
    </row>
    <row r="42" ht="33.75" customHeight="1">
      <c r="A42" s="34" t="s">
        <v>67</v>
      </c>
      <c r="B42" s="34"/>
      <c r="C42" s="34"/>
      <c r="D42" s="34"/>
    </row>
    <row r="43" s="35" customFormat="1" ht="33.75" customHeight="1">
      <c r="A43" s="34" t="s">
        <v>68</v>
      </c>
      <c r="B43" s="34"/>
      <c r="C43" s="34"/>
      <c r="D43" s="34"/>
    </row>
    <row r="44" s="35" customFormat="1" ht="41.25" customHeight="1">
      <c r="A44" s="34" t="s">
        <v>69</v>
      </c>
      <c r="B44" s="34"/>
      <c r="C44" s="34"/>
      <c r="D44" s="34"/>
    </row>
    <row r="45" s="35" customFormat="1" ht="36.75" customHeight="1">
      <c r="A45" s="34" t="s">
        <v>70</v>
      </c>
      <c r="B45" s="34"/>
      <c r="C45" s="34"/>
      <c r="D45" s="34"/>
    </row>
    <row r="49" ht="15">
      <c r="A49" s="2"/>
    </row>
  </sheetData>
  <mergeCells count="21">
    <mergeCell ref="A6:D6"/>
    <mergeCell ref="A7:D7"/>
    <mergeCell ref="A8:A9"/>
    <mergeCell ref="B8:B9"/>
    <mergeCell ref="C8:D8"/>
    <mergeCell ref="B10:D10"/>
    <mergeCell ref="B19:D19"/>
    <mergeCell ref="B28:D28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</mergeCells>
  <printOptions headings="0" gridLines="0"/>
  <pageMargins left="0.70833333333333315" right="0.47222222222222204" top="0.35416666666666702" bottom="0.35416666666666702" header="0.51181102362204689" footer="0"/>
  <pageSetup paperSize="1" scale="70" fitToWidth="1" fitToHeight="0" pageOrder="downThenOver" orientation="portrait" usePrinterDefaults="1" blackAndWhite="0" draft="0" cellComments="none" useFirstPageNumber="0" errors="displayed" horizontalDpi="300" verticalDpi="300" copies="1"/>
  <headerFooter>
    <oddFooter>&amp;C&amp;"Times New Roman,Обычный"&amp;10&amp;K828282прейскурант "Поверка средств измерений (СИ)"&amp;R&amp;10&amp;K828282страница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outlinePr applyStyles="0" summaryBelow="1" summaryRight="1" showOutlineSymbols="1"/>
    <pageSetUpPr autoPageBreaks="1" fitToPage="1"/>
  </sheetPr>
  <sheetViews>
    <sheetView showFormulas="0" showGridLines="1" showRowColHeaders="1" showZeros="1" showRuler="1" view="pageBreakPreview" topLeftCell="C26" zoomScale="90" workbookViewId="0">
      <selection activeCell="F18" activeCellId="0" sqref="F18"/>
    </sheetView>
  </sheetViews>
  <sheetFormatPr defaultColWidth="9.1484375" defaultRowHeight="14.25"/>
  <cols>
    <col customWidth="1" min="1" max="1" style="2" width="4.5700000000000003"/>
    <col customWidth="1" min="2" max="2" style="3" width="84.290000000000006"/>
    <col customWidth="1" min="3" max="3" style="3" width="20.710000000000001"/>
    <col customWidth="1" min="4" max="4" style="1" width="20.710000000000001"/>
    <col customWidth="1" min="5" max="5" style="1" width="14.42"/>
    <col customWidth="1" min="6" max="6" style="1" width="24.57"/>
    <col customWidth="1" min="7" max="7" style="1" width="12.57"/>
    <col customWidth="1" min="8" max="8" style="1" width="54.140000000000001"/>
    <col customWidth="1" min="9" max="9" style="1" width="14.710000000000001"/>
    <col customWidth="1" min="10" max="10" style="1" width="18.140000000000001"/>
    <col customWidth="0" min="11" max="11" style="1" width="9.1400000000000006"/>
    <col customWidth="0" min="12" max="12" style="36" width="9.1400000000000006"/>
    <col customWidth="0" min="13" max="16384" style="1" width="9.1400000000000006"/>
  </cols>
  <sheetData>
    <row r="1" ht="24" customHeight="1">
      <c r="A1" s="4"/>
      <c r="B1" s="4"/>
      <c r="C1" s="5"/>
      <c r="D1" s="6" t="s">
        <v>0</v>
      </c>
      <c r="G1" s="37"/>
      <c r="H1" s="37"/>
      <c r="I1" s="37"/>
      <c r="J1" s="37"/>
    </row>
    <row r="2" ht="20.25" customHeight="1">
      <c r="A2" s="4"/>
      <c r="B2" s="7"/>
      <c r="C2" s="5"/>
      <c r="D2" s="6" t="s">
        <v>1</v>
      </c>
      <c r="G2" s="37"/>
      <c r="H2" s="37"/>
      <c r="I2" s="37"/>
      <c r="J2" s="37"/>
    </row>
    <row r="3" ht="20.25" customHeight="1">
      <c r="A3" s="4"/>
      <c r="B3" s="4"/>
      <c r="C3" s="5"/>
      <c r="D3" s="6" t="s">
        <v>2</v>
      </c>
      <c r="G3" s="37"/>
      <c r="H3" s="37"/>
      <c r="I3" s="37"/>
      <c r="J3" s="37"/>
    </row>
    <row r="4" ht="20.25" customHeight="1">
      <c r="A4" s="4"/>
      <c r="B4" s="4"/>
      <c r="C4" s="5"/>
      <c r="D4" s="6" t="s">
        <v>71</v>
      </c>
      <c r="G4" s="38" t="s">
        <v>72</v>
      </c>
      <c r="H4" s="38"/>
      <c r="I4" s="38"/>
      <c r="J4" s="38"/>
    </row>
    <row r="5" ht="20.25" customHeight="1">
      <c r="A5" s="4"/>
      <c r="B5" s="4"/>
      <c r="C5" s="5"/>
      <c r="D5" s="6" t="s">
        <v>73</v>
      </c>
      <c r="G5" s="39" t="s">
        <v>74</v>
      </c>
      <c r="H5" s="39"/>
      <c r="I5" s="39"/>
      <c r="J5" s="39"/>
    </row>
    <row r="6" s="8" customFormat="1" ht="23.25" customHeight="1">
      <c r="A6" s="9" t="s">
        <v>5</v>
      </c>
      <c r="B6" s="9"/>
      <c r="C6" s="9"/>
      <c r="D6" s="9"/>
      <c r="G6" s="40"/>
      <c r="H6" s="40" t="s">
        <v>75</v>
      </c>
      <c r="I6" s="40">
        <v>1.1499999999999999</v>
      </c>
      <c r="J6" s="40"/>
      <c r="L6" s="41"/>
    </row>
    <row r="7" s="8" customFormat="1" ht="18" customHeight="1">
      <c r="A7" s="10" t="s">
        <v>76</v>
      </c>
      <c r="B7" s="10"/>
      <c r="C7" s="10"/>
      <c r="D7" s="10"/>
      <c r="G7" s="40"/>
      <c r="H7" s="40" t="s">
        <v>77</v>
      </c>
      <c r="I7" s="42">
        <v>1.1000000000000001</v>
      </c>
      <c r="J7" s="40"/>
      <c r="L7" s="41"/>
    </row>
    <row r="8" s="11" customFormat="1" ht="26.25" customHeight="1">
      <c r="A8" s="12" t="s">
        <v>7</v>
      </c>
      <c r="B8" s="13" t="s">
        <v>8</v>
      </c>
      <c r="C8" s="13" t="s">
        <v>9</v>
      </c>
      <c r="D8" s="13"/>
      <c r="E8" s="43" t="s">
        <v>78</v>
      </c>
      <c r="F8" s="43"/>
      <c r="G8" s="44" t="s">
        <v>7</v>
      </c>
      <c r="H8" s="45" t="s">
        <v>8</v>
      </c>
      <c r="I8" s="45" t="s">
        <v>9</v>
      </c>
      <c r="J8" s="45"/>
      <c r="K8" s="46" t="s">
        <v>79</v>
      </c>
      <c r="L8" s="46"/>
      <c r="M8" s="46" t="s">
        <v>80</v>
      </c>
      <c r="N8" s="46"/>
    </row>
    <row r="9" s="11" customFormat="1" ht="26.25" customHeight="1">
      <c r="A9" s="12"/>
      <c r="B9" s="13"/>
      <c r="C9" s="14" t="s">
        <v>10</v>
      </c>
      <c r="D9" s="14" t="s">
        <v>11</v>
      </c>
      <c r="E9" s="11" t="s">
        <v>81</v>
      </c>
      <c r="F9" s="11" t="s">
        <v>82</v>
      </c>
      <c r="G9" s="44"/>
      <c r="H9" s="45"/>
      <c r="I9" s="47" t="s">
        <v>10</v>
      </c>
      <c r="J9" s="47" t="s">
        <v>11</v>
      </c>
      <c r="K9" s="48" t="s">
        <v>83</v>
      </c>
      <c r="L9" s="49" t="s">
        <v>84</v>
      </c>
      <c r="M9" s="48" t="s">
        <v>83</v>
      </c>
      <c r="N9" s="49" t="s">
        <v>84</v>
      </c>
    </row>
    <row r="10" ht="21.75" customHeight="1">
      <c r="A10" s="15" t="s">
        <v>12</v>
      </c>
      <c r="B10" s="16" t="s">
        <v>13</v>
      </c>
      <c r="C10" s="16"/>
      <c r="D10" s="16"/>
      <c r="G10" s="15" t="s">
        <v>12</v>
      </c>
      <c r="H10" s="16" t="s">
        <v>13</v>
      </c>
      <c r="I10" s="16"/>
      <c r="J10" s="16"/>
      <c r="K10" s="50"/>
      <c r="L10" s="51"/>
      <c r="M10" s="50"/>
      <c r="N10" s="51"/>
    </row>
    <row r="11" ht="22.5" customHeight="1">
      <c r="A11" s="17" t="s">
        <v>14</v>
      </c>
      <c r="B11" s="18" t="s">
        <v>15</v>
      </c>
      <c r="C11" s="19">
        <v>1650</v>
      </c>
      <c r="D11" s="19">
        <v>950</v>
      </c>
      <c r="E11" s="1">
        <v>2000</v>
      </c>
      <c r="F11" s="1">
        <v>1350</v>
      </c>
      <c r="G11" s="52" t="s">
        <v>14</v>
      </c>
      <c r="H11" s="53" t="s">
        <v>15</v>
      </c>
      <c r="I11" s="54">
        <f>CEILING(E11*$I$6,10)</f>
        <v>2300</v>
      </c>
      <c r="J11" s="54">
        <f>CEILING(F11*$I$6,10)</f>
        <v>1560</v>
      </c>
      <c r="K11" s="55">
        <f t="shared" ref="K11:K31" si="0">I11-C11</f>
        <v>650</v>
      </c>
      <c r="L11" s="51">
        <f t="shared" ref="L11:L31" si="1">K11/C11</f>
        <v>0.39393939393939392</v>
      </c>
      <c r="M11" s="55">
        <f t="shared" ref="M11:M25" si="2">J11-D11</f>
        <v>610</v>
      </c>
      <c r="N11" s="51">
        <f t="shared" ref="N11:N25" si="3">M11/D11</f>
        <v>0.64210526315789473</v>
      </c>
    </row>
    <row r="12" ht="22.5" customHeight="1">
      <c r="A12" s="17" t="s">
        <v>16</v>
      </c>
      <c r="B12" s="18" t="s">
        <v>85</v>
      </c>
      <c r="C12" s="19">
        <v>1550</v>
      </c>
      <c r="D12" s="19">
        <v>900</v>
      </c>
      <c r="E12" s="1">
        <v>2000</v>
      </c>
      <c r="F12" s="1">
        <v>1350</v>
      </c>
      <c r="G12" s="52" t="s">
        <v>16</v>
      </c>
      <c r="H12" s="53" t="s">
        <v>85</v>
      </c>
      <c r="I12" s="54">
        <f>ROUND(E12*$I$7,2)</f>
        <v>2200</v>
      </c>
      <c r="J12" s="54">
        <f>ROUND(F12*$I$7,2)</f>
        <v>1485</v>
      </c>
      <c r="K12" s="55">
        <f t="shared" si="0"/>
        <v>650</v>
      </c>
      <c r="L12" s="51">
        <f t="shared" si="1"/>
        <v>0.41935483870967744</v>
      </c>
      <c r="M12" s="55">
        <f t="shared" si="2"/>
        <v>585</v>
      </c>
      <c r="N12" s="51">
        <f t="shared" si="3"/>
        <v>0.65000000000000002</v>
      </c>
    </row>
    <row r="13" ht="22.5" customHeight="1">
      <c r="A13" s="17" t="s">
        <v>18</v>
      </c>
      <c r="B13" s="18" t="s">
        <v>19</v>
      </c>
      <c r="C13" s="19">
        <v>4400</v>
      </c>
      <c r="D13" s="19">
        <v>1450</v>
      </c>
      <c r="E13" s="1">
        <v>3000</v>
      </c>
      <c r="F13" s="1">
        <v>1600</v>
      </c>
      <c r="G13" s="52" t="s">
        <v>18</v>
      </c>
      <c r="H13" s="53" t="s">
        <v>19</v>
      </c>
      <c r="I13" s="56">
        <f t="shared" ref="I13:I14" si="4">C13</f>
        <v>4400</v>
      </c>
      <c r="J13" s="56">
        <f>D13</f>
        <v>1450</v>
      </c>
      <c r="K13" s="57">
        <f t="shared" si="0"/>
        <v>0</v>
      </c>
      <c r="L13" s="58">
        <f t="shared" si="1"/>
        <v>0</v>
      </c>
      <c r="M13" s="57">
        <f t="shared" si="2"/>
        <v>0</v>
      </c>
      <c r="N13" s="58">
        <f t="shared" si="3"/>
        <v>0</v>
      </c>
    </row>
    <row r="14" ht="22.5" customHeight="1">
      <c r="A14" s="17" t="s">
        <v>20</v>
      </c>
      <c r="B14" s="18" t="s">
        <v>86</v>
      </c>
      <c r="C14" s="19">
        <v>4200</v>
      </c>
      <c r="D14" s="19">
        <v>1400</v>
      </c>
      <c r="E14" s="1">
        <v>3000</v>
      </c>
      <c r="F14" s="1">
        <v>1600</v>
      </c>
      <c r="G14" s="52" t="s">
        <v>20</v>
      </c>
      <c r="H14" s="53" t="s">
        <v>86</v>
      </c>
      <c r="I14" s="56">
        <f t="shared" si="4"/>
        <v>4200</v>
      </c>
      <c r="J14" s="54">
        <f>ROUND(F14*$I$7,2)</f>
        <v>1760</v>
      </c>
      <c r="K14" s="57">
        <f t="shared" si="0"/>
        <v>0</v>
      </c>
      <c r="L14" s="58">
        <f t="shared" si="1"/>
        <v>0</v>
      </c>
      <c r="M14" s="55">
        <f t="shared" si="2"/>
        <v>360</v>
      </c>
      <c r="N14" s="51">
        <f t="shared" si="3"/>
        <v>0.25714285714285712</v>
      </c>
    </row>
    <row r="15" ht="22.5" customHeight="1">
      <c r="A15" s="17"/>
      <c r="B15" s="18"/>
      <c r="C15" s="19"/>
      <c r="D15" s="19"/>
      <c r="E15" s="1">
        <v>5100</v>
      </c>
      <c r="F15" s="1">
        <v>3600</v>
      </c>
      <c r="G15" s="52" t="s">
        <v>22</v>
      </c>
      <c r="H15" s="53" t="s">
        <v>87</v>
      </c>
      <c r="I15" s="54">
        <f t="shared" ref="I15:I31" si="5">CEILING(E15*$I$6,10)</f>
        <v>5870</v>
      </c>
      <c r="J15" s="54">
        <f t="shared" ref="J15:J30" si="6">CEILING(F15*$I$6,10)</f>
        <v>4140</v>
      </c>
      <c r="K15" s="55"/>
      <c r="L15" s="51"/>
      <c r="M15" s="55"/>
      <c r="N15" s="51"/>
    </row>
    <row r="16" ht="22.5" customHeight="1">
      <c r="A16" s="17" t="s">
        <v>22</v>
      </c>
      <c r="B16" s="18" t="s">
        <v>88</v>
      </c>
      <c r="C16" s="19">
        <v>5500</v>
      </c>
      <c r="D16" s="19">
        <v>3150</v>
      </c>
      <c r="E16" s="1">
        <v>5100</v>
      </c>
      <c r="F16" s="1">
        <v>3600</v>
      </c>
      <c r="G16" s="52" t="s">
        <v>24</v>
      </c>
      <c r="H16" s="53" t="s">
        <v>88</v>
      </c>
      <c r="I16" s="54">
        <f t="shared" si="5"/>
        <v>5870</v>
      </c>
      <c r="J16" s="54">
        <f t="shared" si="6"/>
        <v>4140</v>
      </c>
      <c r="K16" s="55">
        <f t="shared" si="0"/>
        <v>370</v>
      </c>
      <c r="L16" s="51">
        <f t="shared" si="1"/>
        <v>0.067272727272727276</v>
      </c>
      <c r="M16" s="55">
        <f t="shared" si="2"/>
        <v>990</v>
      </c>
      <c r="N16" s="51">
        <f t="shared" si="3"/>
        <v>0.31428571428571428</v>
      </c>
    </row>
    <row r="17" ht="22.5" customHeight="1">
      <c r="A17" s="17" t="s">
        <v>24</v>
      </c>
      <c r="B17" s="18" t="s">
        <v>89</v>
      </c>
      <c r="C17" s="19">
        <v>7700</v>
      </c>
      <c r="D17" s="19">
        <v>4500</v>
      </c>
      <c r="E17" s="1">
        <v>7500</v>
      </c>
      <c r="F17" s="1">
        <v>5100</v>
      </c>
      <c r="G17" s="52" t="s">
        <v>26</v>
      </c>
      <c r="H17" s="53" t="s">
        <v>89</v>
      </c>
      <c r="I17" s="54">
        <f t="shared" si="5"/>
        <v>8630</v>
      </c>
      <c r="J17" s="54">
        <f t="shared" si="6"/>
        <v>5870</v>
      </c>
      <c r="K17" s="55">
        <f t="shared" si="0"/>
        <v>930</v>
      </c>
      <c r="L17" s="51">
        <f t="shared" si="1"/>
        <v>0.12077922077922078</v>
      </c>
      <c r="M17" s="55">
        <f t="shared" si="2"/>
        <v>1370</v>
      </c>
      <c r="N17" s="51">
        <f t="shared" si="3"/>
        <v>0.30444444444444446</v>
      </c>
    </row>
    <row r="18" ht="22.5" customHeight="1">
      <c r="A18" s="17" t="s">
        <v>26</v>
      </c>
      <c r="B18" s="18" t="s">
        <v>29</v>
      </c>
      <c r="C18" s="19">
        <v>11950</v>
      </c>
      <c r="D18" s="19">
        <v>7950</v>
      </c>
      <c r="E18" s="1">
        <v>12000</v>
      </c>
      <c r="F18" s="1">
        <v>8200</v>
      </c>
      <c r="G18" s="52" t="s">
        <v>28</v>
      </c>
      <c r="H18" s="53" t="s">
        <v>29</v>
      </c>
      <c r="I18" s="54">
        <f t="shared" si="5"/>
        <v>13800</v>
      </c>
      <c r="J18" s="54">
        <f t="shared" si="6"/>
        <v>9430</v>
      </c>
      <c r="K18" s="55">
        <f t="shared" si="0"/>
        <v>1850</v>
      </c>
      <c r="L18" s="51">
        <f t="shared" si="1"/>
        <v>0.15481171548117154</v>
      </c>
      <c r="M18" s="55">
        <f t="shared" si="2"/>
        <v>1480</v>
      </c>
      <c r="N18" s="51">
        <f t="shared" si="3"/>
        <v>0.1861635220125786</v>
      </c>
    </row>
    <row r="19" ht="19.5" customHeight="1">
      <c r="A19" s="20" t="s">
        <v>30</v>
      </c>
      <c r="B19" s="16" t="s">
        <v>31</v>
      </c>
      <c r="C19" s="16"/>
      <c r="D19" s="16"/>
      <c r="G19" s="20" t="s">
        <v>30</v>
      </c>
      <c r="H19" s="16" t="s">
        <v>31</v>
      </c>
      <c r="I19" s="16"/>
      <c r="J19" s="16"/>
      <c r="K19" s="55"/>
      <c r="L19" s="51"/>
      <c r="M19" s="55"/>
      <c r="N19" s="51"/>
    </row>
    <row r="20" ht="22.5" customHeight="1">
      <c r="A20" s="21" t="s">
        <v>32</v>
      </c>
      <c r="B20" s="22" t="s">
        <v>33</v>
      </c>
      <c r="C20" s="23">
        <v>1350</v>
      </c>
      <c r="D20" s="23">
        <v>700</v>
      </c>
      <c r="E20" s="1">
        <v>1300</v>
      </c>
      <c r="F20" s="1">
        <v>800</v>
      </c>
      <c r="G20" s="59" t="s">
        <v>32</v>
      </c>
      <c r="H20" s="60" t="s">
        <v>33</v>
      </c>
      <c r="I20" s="54">
        <f t="shared" si="5"/>
        <v>1500</v>
      </c>
      <c r="J20" s="54">
        <f t="shared" si="6"/>
        <v>920</v>
      </c>
      <c r="K20" s="55">
        <f t="shared" si="0"/>
        <v>150</v>
      </c>
      <c r="L20" s="51">
        <f t="shared" si="1"/>
        <v>0.1111111111111111</v>
      </c>
      <c r="M20" s="55">
        <f t="shared" si="2"/>
        <v>220</v>
      </c>
      <c r="N20" s="51">
        <f t="shared" si="3"/>
        <v>0.31428571428571428</v>
      </c>
    </row>
    <row r="21" ht="22.5" customHeight="1">
      <c r="A21" s="21" t="s">
        <v>34</v>
      </c>
      <c r="B21" s="18" t="s">
        <v>35</v>
      </c>
      <c r="C21" s="23">
        <v>4900</v>
      </c>
      <c r="D21" s="24">
        <v>1900</v>
      </c>
      <c r="E21" s="1">
        <v>5000</v>
      </c>
      <c r="F21" s="1">
        <v>2300</v>
      </c>
      <c r="G21" s="59" t="s">
        <v>34</v>
      </c>
      <c r="H21" s="53" t="s">
        <v>35</v>
      </c>
      <c r="I21" s="54">
        <f t="shared" si="5"/>
        <v>5750</v>
      </c>
      <c r="J21" s="54">
        <f t="shared" si="6"/>
        <v>2650</v>
      </c>
      <c r="K21" s="55">
        <f t="shared" si="0"/>
        <v>850</v>
      </c>
      <c r="L21" s="51">
        <f t="shared" si="1"/>
        <v>0.17346938775510204</v>
      </c>
      <c r="M21" s="55">
        <f t="shared" si="2"/>
        <v>750</v>
      </c>
      <c r="N21" s="51">
        <f t="shared" si="3"/>
        <v>0.39473684210526316</v>
      </c>
    </row>
    <row r="22" ht="22.5" customHeight="1">
      <c r="A22" s="21" t="s">
        <v>36</v>
      </c>
      <c r="B22" s="18" t="s">
        <v>37</v>
      </c>
      <c r="C22" s="23">
        <v>10500</v>
      </c>
      <c r="D22" s="24" t="s">
        <v>38</v>
      </c>
      <c r="E22" s="1">
        <v>9700</v>
      </c>
      <c r="G22" s="59" t="s">
        <v>36</v>
      </c>
      <c r="H22" s="53" t="s">
        <v>37</v>
      </c>
      <c r="I22" s="54">
        <f t="shared" si="5"/>
        <v>11160</v>
      </c>
      <c r="J22" s="54" t="s">
        <v>38</v>
      </c>
      <c r="K22" s="55">
        <f t="shared" si="0"/>
        <v>660</v>
      </c>
      <c r="L22" s="51">
        <f t="shared" si="1"/>
        <v>0.062857142857142861</v>
      </c>
      <c r="M22" s="55"/>
      <c r="N22" s="51"/>
    </row>
    <row r="23" ht="22.5" customHeight="1">
      <c r="A23" s="21" t="s">
        <v>39</v>
      </c>
      <c r="B23" s="18" t="s">
        <v>40</v>
      </c>
      <c r="C23" s="23">
        <v>13800</v>
      </c>
      <c r="D23" s="24" t="s">
        <v>38</v>
      </c>
      <c r="E23" s="1">
        <v>14000</v>
      </c>
      <c r="G23" s="59" t="s">
        <v>39</v>
      </c>
      <c r="H23" s="53" t="s">
        <v>40</v>
      </c>
      <c r="I23" s="54">
        <f t="shared" si="5"/>
        <v>16100</v>
      </c>
      <c r="J23" s="54" t="s">
        <v>38</v>
      </c>
      <c r="K23" s="55">
        <f t="shared" si="0"/>
        <v>2300</v>
      </c>
      <c r="L23" s="51">
        <f t="shared" si="1"/>
        <v>0.16666666666666666</v>
      </c>
      <c r="M23" s="55"/>
      <c r="N23" s="51"/>
    </row>
    <row r="24" ht="22.5" customHeight="1">
      <c r="A24" s="21" t="s">
        <v>41</v>
      </c>
      <c r="B24" s="18" t="s">
        <v>42</v>
      </c>
      <c r="C24" s="23">
        <v>5950</v>
      </c>
      <c r="D24" s="24">
        <v>3520</v>
      </c>
      <c r="E24" s="1">
        <v>6000</v>
      </c>
      <c r="F24" s="1">
        <v>4300</v>
      </c>
      <c r="G24" s="59" t="s">
        <v>41</v>
      </c>
      <c r="H24" s="53" t="s">
        <v>42</v>
      </c>
      <c r="I24" s="54">
        <f t="shared" si="5"/>
        <v>6900</v>
      </c>
      <c r="J24" s="54">
        <f t="shared" si="6"/>
        <v>4950</v>
      </c>
      <c r="K24" s="55">
        <f t="shared" si="0"/>
        <v>950</v>
      </c>
      <c r="L24" s="51">
        <f t="shared" si="1"/>
        <v>0.15966386554621848</v>
      </c>
      <c r="M24" s="55">
        <f t="shared" si="2"/>
        <v>1430</v>
      </c>
      <c r="N24" s="51">
        <f t="shared" si="3"/>
        <v>0.40625</v>
      </c>
    </row>
    <row r="25" ht="22.5" customHeight="1">
      <c r="A25" s="21" t="s">
        <v>43</v>
      </c>
      <c r="B25" s="18" t="s">
        <v>44</v>
      </c>
      <c r="C25" s="23">
        <v>10950</v>
      </c>
      <c r="D25" s="24">
        <v>3990</v>
      </c>
      <c r="E25" s="1">
        <v>12500</v>
      </c>
      <c r="F25" s="1">
        <v>6000</v>
      </c>
      <c r="G25" s="59" t="s">
        <v>43</v>
      </c>
      <c r="H25" s="53" t="s">
        <v>44</v>
      </c>
      <c r="I25" s="54">
        <f t="shared" si="5"/>
        <v>14380</v>
      </c>
      <c r="J25" s="54">
        <f t="shared" si="6"/>
        <v>6900</v>
      </c>
      <c r="K25" s="55">
        <f t="shared" si="0"/>
        <v>3430</v>
      </c>
      <c r="L25" s="51">
        <f t="shared" si="1"/>
        <v>0.31324200913242012</v>
      </c>
      <c r="M25" s="55">
        <f t="shared" si="2"/>
        <v>2910</v>
      </c>
      <c r="N25" s="51">
        <f t="shared" si="3"/>
        <v>0.72932330827067671</v>
      </c>
    </row>
    <row r="26" ht="22.5" customHeight="1">
      <c r="A26" s="21" t="s">
        <v>45</v>
      </c>
      <c r="B26" s="18" t="s">
        <v>46</v>
      </c>
      <c r="C26" s="23">
        <v>12500</v>
      </c>
      <c r="D26" s="24" t="s">
        <v>38</v>
      </c>
      <c r="E26" s="1">
        <v>11900</v>
      </c>
      <c r="G26" s="59" t="s">
        <v>45</v>
      </c>
      <c r="H26" s="53" t="s">
        <v>46</v>
      </c>
      <c r="I26" s="54">
        <f t="shared" si="5"/>
        <v>13690</v>
      </c>
      <c r="J26" s="54" t="s">
        <v>38</v>
      </c>
      <c r="K26" s="55">
        <f t="shared" si="0"/>
        <v>1190</v>
      </c>
      <c r="L26" s="51">
        <f t="shared" si="1"/>
        <v>0.095200000000000007</v>
      </c>
      <c r="M26" s="55"/>
      <c r="N26" s="51"/>
    </row>
    <row r="27" ht="22.5" customHeight="1">
      <c r="A27" s="21" t="s">
        <v>47</v>
      </c>
      <c r="B27" s="18" t="s">
        <v>48</v>
      </c>
      <c r="C27" s="23">
        <v>19900</v>
      </c>
      <c r="D27" s="24" t="s">
        <v>38</v>
      </c>
      <c r="E27" s="1">
        <v>21000</v>
      </c>
      <c r="G27" s="59" t="s">
        <v>47</v>
      </c>
      <c r="H27" s="53" t="s">
        <v>48</v>
      </c>
      <c r="I27" s="54">
        <f t="shared" si="5"/>
        <v>24150</v>
      </c>
      <c r="J27" s="54" t="s">
        <v>38</v>
      </c>
      <c r="K27" s="55">
        <f t="shared" si="0"/>
        <v>4250</v>
      </c>
      <c r="L27" s="51">
        <f t="shared" si="1"/>
        <v>0.21356783919597991</v>
      </c>
      <c r="M27" s="55"/>
      <c r="N27" s="51"/>
    </row>
    <row r="28" ht="34.5" customHeight="1">
      <c r="A28" s="21"/>
      <c r="B28" s="25"/>
      <c r="C28" s="23"/>
      <c r="D28" s="24"/>
      <c r="F28" s="1">
        <v>3500</v>
      </c>
      <c r="G28" s="15" t="s">
        <v>90</v>
      </c>
      <c r="H28" s="27" t="s">
        <v>91</v>
      </c>
      <c r="I28" s="54"/>
      <c r="J28" s="54">
        <f t="shared" si="6"/>
        <v>4030</v>
      </c>
      <c r="K28" s="55"/>
      <c r="L28" s="51"/>
      <c r="M28" s="55"/>
      <c r="N28" s="51"/>
    </row>
    <row r="29" ht="22.5" customHeight="1">
      <c r="A29" s="21"/>
      <c r="B29" s="25"/>
      <c r="C29" s="23"/>
      <c r="D29" s="24"/>
      <c r="F29" s="1">
        <v>8200</v>
      </c>
      <c r="G29" s="15" t="s">
        <v>92</v>
      </c>
      <c r="H29" s="27" t="s">
        <v>93</v>
      </c>
      <c r="I29" s="54"/>
      <c r="J29" s="54">
        <f t="shared" si="6"/>
        <v>9430</v>
      </c>
      <c r="K29" s="55"/>
      <c r="L29" s="51"/>
      <c r="M29" s="55"/>
      <c r="N29" s="51"/>
    </row>
    <row r="30" ht="22.5" customHeight="1">
      <c r="A30" s="21"/>
      <c r="B30" s="25"/>
      <c r="C30" s="23"/>
      <c r="D30" s="24"/>
      <c r="F30" s="1">
        <v>12000</v>
      </c>
      <c r="G30" s="15" t="s">
        <v>94</v>
      </c>
      <c r="H30" s="27" t="s">
        <v>95</v>
      </c>
      <c r="I30" s="54"/>
      <c r="J30" s="54">
        <f t="shared" si="6"/>
        <v>13800</v>
      </c>
      <c r="K30" s="55"/>
      <c r="L30" s="51"/>
      <c r="M30" s="55"/>
      <c r="N30" s="51"/>
    </row>
    <row r="31" ht="19.5" customHeight="1">
      <c r="A31" s="15" t="s">
        <v>90</v>
      </c>
      <c r="B31" s="27" t="s">
        <v>96</v>
      </c>
      <c r="C31" s="23">
        <v>21500</v>
      </c>
      <c r="D31" s="28" t="s">
        <v>38</v>
      </c>
      <c r="E31" s="1">
        <v>22000</v>
      </c>
      <c r="G31" s="15" t="s">
        <v>97</v>
      </c>
      <c r="H31" s="27" t="s">
        <v>96</v>
      </c>
      <c r="I31" s="54">
        <f t="shared" si="5"/>
        <v>25300</v>
      </c>
      <c r="J31" s="54" t="s">
        <v>38</v>
      </c>
      <c r="K31" s="55">
        <f t="shared" si="0"/>
        <v>3800</v>
      </c>
      <c r="L31" s="51">
        <f t="shared" si="1"/>
        <v>0.17674418604651163</v>
      </c>
      <c r="M31" s="55"/>
      <c r="N31" s="51"/>
    </row>
    <row r="32" ht="45" customHeight="1">
      <c r="A32" s="29" t="s">
        <v>59</v>
      </c>
      <c r="B32" s="29"/>
      <c r="C32" s="29"/>
      <c r="D32" s="29"/>
      <c r="G32" s="29" t="s">
        <v>59</v>
      </c>
      <c r="H32" s="29"/>
      <c r="I32" s="29"/>
      <c r="J32" s="29"/>
    </row>
    <row r="33" ht="105" customHeight="1">
      <c r="A33" s="30" t="s">
        <v>60</v>
      </c>
      <c r="B33" s="30"/>
      <c r="C33" s="30"/>
      <c r="D33" s="30"/>
      <c r="G33" s="30" t="s">
        <v>60</v>
      </c>
      <c r="H33" s="30"/>
      <c r="I33" s="30"/>
      <c r="J33" s="30"/>
    </row>
    <row r="34" ht="7.5" customHeight="1">
      <c r="A34" s="31"/>
      <c r="B34" s="31"/>
      <c r="C34" s="31"/>
      <c r="D34" s="31"/>
      <c r="G34" s="31"/>
      <c r="H34" s="31"/>
      <c r="I34" s="31"/>
      <c r="J34" s="31"/>
    </row>
    <row r="35" ht="69.75" customHeight="1">
      <c r="A35" s="32" t="s">
        <v>98</v>
      </c>
      <c r="B35" s="32"/>
      <c r="C35" s="32"/>
      <c r="D35" s="32"/>
      <c r="G35" s="32" t="s">
        <v>98</v>
      </c>
      <c r="H35" s="32"/>
      <c r="I35" s="32"/>
      <c r="J35" s="32"/>
    </row>
    <row r="36" ht="54.75" customHeight="1">
      <c r="A36" s="61" t="s">
        <v>99</v>
      </c>
      <c r="B36" s="61"/>
      <c r="C36" s="61"/>
      <c r="D36" s="61"/>
      <c r="G36" s="62" t="s">
        <v>100</v>
      </c>
      <c r="H36" s="62"/>
      <c r="I36" s="62"/>
      <c r="J36" s="62"/>
    </row>
    <row r="37" ht="39" customHeight="1">
      <c r="A37" s="63" t="s">
        <v>101</v>
      </c>
      <c r="B37" s="63"/>
      <c r="C37" s="63"/>
      <c r="D37" s="63"/>
      <c r="G37" s="64" t="s">
        <v>101</v>
      </c>
      <c r="H37" s="64"/>
      <c r="I37" s="64"/>
      <c r="J37" s="64"/>
    </row>
    <row r="38" ht="46.5" customHeight="1">
      <c r="A38" s="63" t="s">
        <v>102</v>
      </c>
      <c r="B38" s="63"/>
      <c r="C38" s="63"/>
      <c r="D38" s="63"/>
      <c r="G38" s="64" t="s">
        <v>102</v>
      </c>
      <c r="H38" s="64"/>
      <c r="I38" s="64"/>
      <c r="J38" s="64"/>
    </row>
    <row r="39" ht="37.5" customHeight="1">
      <c r="A39" s="63" t="s">
        <v>103</v>
      </c>
      <c r="B39" s="63"/>
      <c r="C39" s="63"/>
      <c r="D39" s="63"/>
      <c r="G39" s="64" t="s">
        <v>103</v>
      </c>
      <c r="H39" s="64"/>
      <c r="I39" s="64"/>
      <c r="J39" s="64"/>
    </row>
    <row r="40" ht="57" customHeight="1">
      <c r="A40" s="65" t="s">
        <v>104</v>
      </c>
      <c r="B40" s="65"/>
      <c r="C40" s="65"/>
      <c r="D40" s="65"/>
      <c r="G40" s="66" t="s">
        <v>105</v>
      </c>
      <c r="H40" s="66"/>
      <c r="I40" s="66"/>
      <c r="J40" s="66"/>
    </row>
    <row r="41" ht="36" customHeight="1">
      <c r="A41" s="67" t="s">
        <v>67</v>
      </c>
      <c r="B41" s="67"/>
      <c r="C41" s="67"/>
      <c r="D41" s="67"/>
      <c r="G41" s="67" t="s">
        <v>67</v>
      </c>
      <c r="H41" s="67"/>
      <c r="I41" s="67"/>
      <c r="J41" s="67"/>
    </row>
    <row r="42" s="35" customFormat="1" ht="36" customHeight="1">
      <c r="A42" s="34" t="s">
        <v>68</v>
      </c>
      <c r="B42" s="34"/>
      <c r="C42" s="34"/>
      <c r="D42" s="34"/>
      <c r="G42" s="34" t="s">
        <v>68</v>
      </c>
      <c r="H42" s="34"/>
      <c r="I42" s="34"/>
      <c r="J42" s="34"/>
      <c r="L42" s="68"/>
    </row>
    <row r="43" s="35" customFormat="1" ht="18.75" customHeight="1">
      <c r="A43" s="34" t="s">
        <v>106</v>
      </c>
      <c r="B43" s="34"/>
      <c r="C43" s="34"/>
      <c r="D43" s="34"/>
      <c r="G43" s="34" t="s">
        <v>106</v>
      </c>
      <c r="H43" s="34"/>
      <c r="I43" s="34"/>
      <c r="J43" s="34"/>
      <c r="L43" s="68"/>
    </row>
    <row r="44" s="35" customFormat="1" ht="36.75" customHeight="1">
      <c r="A44" s="34" t="s">
        <v>107</v>
      </c>
      <c r="B44" s="34"/>
      <c r="C44" s="34"/>
      <c r="D44" s="34"/>
      <c r="G44" s="34" t="s">
        <v>107</v>
      </c>
      <c r="H44" s="34"/>
      <c r="I44" s="34"/>
      <c r="J44" s="34"/>
      <c r="L44" s="68"/>
    </row>
    <row r="45" ht="36" customHeight="1">
      <c r="A45" s="34" t="s">
        <v>108</v>
      </c>
      <c r="B45" s="34"/>
      <c r="C45" s="34"/>
      <c r="D45" s="34"/>
      <c r="G45" s="34" t="s">
        <v>108</v>
      </c>
      <c r="H45" s="34"/>
      <c r="I45" s="34"/>
      <c r="J45" s="34"/>
    </row>
  </sheetData>
  <mergeCells count="45">
    <mergeCell ref="G4:J4"/>
    <mergeCell ref="G5:J5"/>
    <mergeCell ref="A6:D6"/>
    <mergeCell ref="A7:D7"/>
    <mergeCell ref="A8:A9"/>
    <mergeCell ref="B8:B9"/>
    <mergeCell ref="C8:D8"/>
    <mergeCell ref="E8:F8"/>
    <mergeCell ref="G8:G9"/>
    <mergeCell ref="H8:H9"/>
    <mergeCell ref="I8:J8"/>
    <mergeCell ref="K8:L8"/>
    <mergeCell ref="M8:N8"/>
    <mergeCell ref="B10:D10"/>
    <mergeCell ref="H10:J10"/>
    <mergeCell ref="B19:D19"/>
    <mergeCell ref="H19:J19"/>
    <mergeCell ref="A32:D32"/>
    <mergeCell ref="G32:J32"/>
    <mergeCell ref="A33:D33"/>
    <mergeCell ref="G33:J33"/>
    <mergeCell ref="A34:D34"/>
    <mergeCell ref="G34:J34"/>
    <mergeCell ref="A35:D35"/>
    <mergeCell ref="G35:J35"/>
    <mergeCell ref="A36:D36"/>
    <mergeCell ref="G36:J36"/>
    <mergeCell ref="A37:D37"/>
    <mergeCell ref="G37:J37"/>
    <mergeCell ref="A38:D38"/>
    <mergeCell ref="G38:J38"/>
    <mergeCell ref="A39:D39"/>
    <mergeCell ref="G39:J39"/>
    <mergeCell ref="A40:D40"/>
    <mergeCell ref="G40:J40"/>
    <mergeCell ref="A41:D41"/>
    <mergeCell ref="G41:J41"/>
    <mergeCell ref="A42:D42"/>
    <mergeCell ref="G42:J42"/>
    <mergeCell ref="A43:D43"/>
    <mergeCell ref="G43:J43"/>
    <mergeCell ref="A44:D44"/>
    <mergeCell ref="G44:J44"/>
    <mergeCell ref="A45:D45"/>
    <mergeCell ref="G45:J45"/>
  </mergeCells>
  <printOptions headings="0" gridLines="0"/>
  <pageMargins left="0.70833333333333315" right="0.47222222222222204" top="0.35416666666666702" bottom="0.35416666666666702" header="0.51181102362204689" footer="0"/>
  <pageSetup paperSize="1" scale="100" fitToWidth="1" fitToHeight="0" pageOrder="downThenOver" orientation="portrait" usePrinterDefaults="1" blackAndWhite="0" draft="0" cellComments="none" useFirstPageNumber="0" errors="displayed" horizontalDpi="300" verticalDpi="300" copies="1"/>
  <headerFooter>
    <oddFooter>&amp;C&amp;"Times New Roman,Обычный"&amp;10&amp;K828282прейскурант "Поверка средств измерений (СИ)"&amp;R&amp;10&amp;K828282страница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Баранова Анастасия Александровна</dc:creator>
  <dc:description/>
  <dc:language>ru-RU</dc:language>
  <cp:lastModifiedBy>perevoschikova_iy</cp:lastModifiedBy>
  <cp:revision>4</cp:revision>
  <dcterms:created xsi:type="dcterms:W3CDTF">2017-01-27T10:17:32Z</dcterms:created>
  <dcterms:modified xsi:type="dcterms:W3CDTF">2025-12-30T06:41:57Z</dcterms:modified>
</cp:coreProperties>
</file>