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data!$A$1:$A$247</definedName>
    <definedName name="yes_no">data!$B$1:$B$2</definedName>
  </definedNames>
</workbook>
</file>

<file path=xl/sharedStrings.xml><?xml version="1.0" encoding="utf-8"?>
<sst xmlns="http://schemas.openxmlformats.org/spreadsheetml/2006/main" count="567" uniqueCount="330">
  <si>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</si>
  <si>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</si>
  <si>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</si>
  <si>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</si>
  <si>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</si>
  <si>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</si>
  <si>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</si>
  <si>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</si>
  <si>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</si>
  <si>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</si>
  <si>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</si>
  <si>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</si>
  <si>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</si>
  <si>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</si>
  <si>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</si>
  <si>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</si>
  <si>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Беларусь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</si>
  <si>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</si>
  <si>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</si>
  <si>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</si>
  <si>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</si>
  <si>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</si>
  <si>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</si>
  <si>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</si>
  <si>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</si>
  <si>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</si>
  <si>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</si>
  <si>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</si>
  <si>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</si>
  <si>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</si>
  <si>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</si>
  <si>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</si>
  <si>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</si>
  <si>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</si>
  <si>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</si>
  <si>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</si>
  <si>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</si>
  <si>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</si>
  <si>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</si>
  <si>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</si>
  <si>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</si>
  <si>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</si>
  <si>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</si>
  <si>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</si>
  <si>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</si>
  <si>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</si>
  <si>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</si>
  <si>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</si>
  <si>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</si>
  <si>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</si>
  <si>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</si>
  <si>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Кыргызстан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</si>
  <si>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</si>
  <si>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</si>
  <si>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</si>
  <si>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</si>
  <si>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</si>
  <si>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</si>
  <si>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</si>
  <si>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</si>
  <si>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</si>
  <si>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</si>
  <si>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</si>
  <si>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</si>
  <si>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</si>
  <si>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</si>
  <si>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</si>
  <si>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</si>
  <si>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</si>
  <si>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</si>
  <si>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</si>
  <si>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</si>
  <si>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</si>
  <si>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</si>
  <si>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</si>
  <si>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</si>
  <si>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</si>
  <si>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</si>
  <si>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</si>
  <si>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</si>
  <si>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</si>
  <si>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</si>
  <si>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</si>
  <si>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</si>
  <si>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</si>
  <si>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</si>
  <si>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</si>
  <si>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</si>
  <si>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</si>
  <si>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</si>
  <si>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</si>
  <si>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</si>
  <si>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</si>
  <si>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</si>
  <si>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</si>
  <si>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</si>
  <si>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</si>
  <si>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</si>
  <si>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</si>
  <si>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</si>
  <si>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</si>
  <si>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</si>
  <si>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</si>
  <si>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</si>
  <si>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</si>
  <si>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</si>
  <si>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</si>
  <si>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</si>
  <si>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</si>
  <si>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</si>
  <si>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</si>
  <si>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</si>
  <si>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</si>
  <si>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</si>
  <si>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</si>
  <si>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</si>
  <si>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</si>
  <si>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</si>
  <si>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</si>
  <si>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</si>
  <si>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</si>
  <si>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</si>
  <si>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</si>
  <si>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</si>
  <si>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</si>
  <si>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</si>
  <si>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</si>
  <si>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</si>
  <si>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</si>
  <si>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</si>
  <si>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</si>
  <si>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</si>
  <si>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</si>
  <si>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</si>
  <si>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</si>
  <si>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</si>
  <si>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</si>
  <si>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</si>
  <si>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</si>
  <si>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</si>
  <si>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</si>
  <si>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</si>
  <si>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</si>
  <si>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</si>
  <si>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</si>
  <si>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</si>
  <si>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</si>
  <si>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</si>
  <si>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</si>
  <si>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</si>
  <si>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</si>
  <si>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</si>
  <si>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</si>
  <si>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</si>
  <si>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</si>
  <si>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</si>
  <si>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</si>
  <si>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</si>
  <si>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</si>
  <si>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</si>
  <si>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</si>
  <si>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</si>
  <si>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</si>
  <si>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</si>
  <si>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</si>
  <si>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</si>
  <si>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</si>
  <si>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</si>
  <si>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</si>
  <si>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</si>
  <si>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</si>
  <si>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</si>
  <si>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</si>
  <si>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</si>
  <si>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</si>
  <si>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</si>
  <si>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</si>
  <si>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</si>
  <si>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</si>
  <si>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</si>
  <si>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</si>
  <si>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</si>
  <si>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</si>
  <si>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</si>
  <si>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</si>
  <si>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</si>
  <si>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</si>
  <si>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</si>
  <si>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</si>
  <si>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</si>
  <si>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</si>
  <si>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</si>
  <si>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</si>
  <si>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</si>
  <si>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</si>
  <si>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</si>
  <si>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</si>
  <si>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</si>
  <si>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</si>
  <si>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</si>
  <si>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</si>
  <si>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</si>
  <si>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</si>
  <si>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</si>
  <si>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</si>
  <si>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</si>
  <si>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</si>
  <si>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</si>
  <si>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</si>
  <si>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</si>
  <si>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</si>
  <si>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</si>
  <si>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</si>
  <si>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</si>
  <si>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</si>
  <si>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</si>
  <si>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</si>
  <si>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</si>
  <si>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</si>
  <si>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</si>
  <si>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</si>
  <si>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</si>
  <si>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</si>
  <si>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</si>
  <si>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</si>
  <si>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</si>
  <si>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</si>
  <si>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</si>
  <si>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</si>
  <si>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</si>
  <si>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</si>
  <si>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</si>
  <si>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</si>
  <si>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</si>
  <si>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</si>
  <si>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</si>
  <si>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</si>
  <si>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</si>
  <si>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</si>
  <si>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</si>
  <si>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</si>
  <si>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</si>
  <si>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</si>
  <si>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</si>
  <si>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</si>
  <si>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</si>
  <si>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Да</t>
  </si>
  <si>
    <t/>
  </si>
  <si>
    <t>223.1</t>
  </si>
  <si>
    <t>Спецификация (Коммерческое предложение на поставку товаров, работ, услуг)</t>
  </si>
  <si>
    <t>Название закупки</t>
  </si>
  <si>
    <t>Приобретение прикладного программного обеспечения FineReader</t>
  </si>
  <si>
    <t>Внимание!!!  Обязательно прочитайте инструкцию по заполнению в конце таблицы.</t>
  </si>
  <si>
    <t>Лот</t>
  </si>
  <si>
    <t>850.22.00252 Приобретение прикладного программного обеспечения FineReader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</si>
  <si>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</si>
  <si>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</si>
  <si>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</si>
  <si>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</si>
  <si>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</si>
  <si>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</si>
  <si>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</si>
  <si>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</si>
  <si>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</si>
  <si>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</si>
  <si>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</si>
  <si>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</si>
  <si>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</si>
  <si>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</si>
  <si>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</si>
  <si>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</si>
  <si>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</si>
  <si>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</si>
  <si>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</si>
  <si>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</si>
  <si>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</si>
  <si>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</si>
  <si>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</si>
  <si>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</si>
  <si>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</si>
  <si>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</si>
  <si>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</si>
  <si>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</si>
  <si>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</si>
  <si>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</si>
  <si>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</si>
  <si>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</si>
  <si>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</si>
  <si>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</si>
  <si>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</si>
  <si>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</si>
  <si>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</si>
  <si>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</si>
  <si>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</si>
  <si>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</si>
  <si>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</si>
  <si>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</si>
  <si>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</si>
  <si>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</si>
  <si>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</si>
  <si>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</si>
  <si>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</si>
  <si>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000000</t>
  </si>
  <si>
    <t>Лицензия на программное обеспечение, FineReader PDF 15 Business от 26 Concurrent, на 3 года, ABBYY AF15-2C5V26-102</t>
  </si>
  <si>
    <t>Лицензия ABBYY AF15-2C5V26-102</t>
  </si>
  <si>
    <t>Штука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</si>
  <si>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</si>
  <si>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</si>
  <si>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</si>
  <si>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</si>
  <si>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</si>
  <si>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</si>
  <si>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</t>
  </si>
  <si>
    <r>
      <t xml:space="preserve">Общая стоимость </t>
    </r>
    <r>
      <rPr>
        <b/>
        <u/>
        <sz val="11"/>
        <rFont val="Arial Cyr"/>
        <charset val="204"/>
      </rPr>
      <t xml:space="preserve">российских товаров, работ, услуг 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</si>
  <si>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</si>
  <si>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</si>
  <si>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</si>
  <si>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</si>
  <si>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</si>
  <si>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</si>
  <si>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</si>
  <si>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</si>
  <si>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</si>
  <si>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</si>
  <si>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</si>
  <si>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</si>
  <si>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>9.2)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Федерация",  то в столбце "Уровень локализации" автоматически устанавливается значение 1. Если указывается другая страна, то участнику</t>
    </r>
    <r>
      <rPr>
        <b/>
        <u/>
        <sz val="12"/>
        <color indexed="10"/>
        <rFont val="Arial"/>
        <family val="2"/>
        <charset val="204"/>
      </rPr>
      <t xml:space="preserve"> 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</t>
    </r>
    <r>
      <rPr>
        <sz val="12"/>
        <color indexed="56"/>
        <rFont val="Arial"/>
        <family val="2"/>
        <charset val="204"/>
      </rPr>
      <t xml:space="preserve">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</si>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</sst>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83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6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medium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medium">
        <main:color auto="1"/>
      </main:right>
      <main:top style="thin">
        <main:color auto="1"/>
      </main:top>
      <main:bottom style="medium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3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4" fontId="5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10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7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4" fontId="10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4" fontId="10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4" fontId="10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0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0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5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64" fontId="45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64" fontId="45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64" fontId="45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64" fontId="45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64" fontId="45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9" fontId="71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1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64" fontId="71" fillId="7" borderId="23" xfId="1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1" fillId="7" borderId="24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5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6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7" fillId="5" borderId="25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7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" fillId="5" borderId="25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7" fillId="0" borderId="25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7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2"/>
  <sheetViews>
    <sheetView workbookViewId="0" tabSelected="true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0.0" customWidth="true"/>
    <col min="23" max="23" style="1" collapsed="true" width="0.0" customWidth="true"/>
    <col min="22" max="22" style="1" collapsed="true" width="24.0" customWidth="true"/>
    <col min="21" max="21" style="1" collapsed="true" width="24.0" customWidth="true"/>
    <col min="20" max="20" style="1" collapsed="true" width="22.42578125" customWidth="true"/>
    <col min="19" max="19" style="1" collapsed="true" width="22.42578125" customWidth="true"/>
    <col min="18" max="18" style="1" collapsed="true" width="20.0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6">
        <v>32902.0</v>
      </c>
      <c r="AN1" t="n" s="6">
        <v>101100.0</v>
      </c>
      <c r="AO1" t="s" s="6">
        <v>248</v>
      </c>
    </row>
    <row r="2" ht="31.5" customHeight="true">
      <c r="B2" t="s" s="7">
        <v>249</v>
      </c>
      <c r="C2" s="8"/>
      <c r="D2" s="8"/>
      <c r="E2" s="8"/>
      <c r="F2" s="8"/>
      <c r="G2" s="8"/>
      <c r="H2" s="8"/>
      <c r="I2" s="8"/>
      <c r="J2" s="8"/>
      <c r="K2" s="8"/>
      <c r="L2" s="9"/>
    </row>
    <row r="3" ht="17.6" customHeight="true">
      <c r="D3" t="s" s="10">
        <v>250</v>
      </c>
      <c r="E3" s="11"/>
      <c r="F3" s="12" t="s">
        <v>251</v>
      </c>
      <c r="G3" s="13"/>
      <c r="H3" s="13"/>
      <c r="I3" s="13"/>
      <c r="J3" s="13"/>
      <c r="K3" s="13"/>
      <c r="L3" s="14"/>
      <c r="M3" s="15"/>
      <c r="N3" s="16"/>
      <c r="O3" s="16"/>
      <c r="P3" s="16"/>
      <c r="Q3" s="16"/>
      <c r="R3" s="16"/>
      <c r="S3" s="16"/>
    </row>
    <row r="4" ht="17.6" customHeight="true">
      <c r="B4" t="s" s="17">
        <v>252</v>
      </c>
      <c r="C4" s="17"/>
      <c r="D4" t="s" s="18">
        <v>253</v>
      </c>
      <c r="E4" s="19"/>
      <c r="F4" s="20" t="s">
        <v>254</v>
      </c>
      <c r="G4" s="21"/>
      <c r="H4" s="21"/>
      <c r="I4" s="21"/>
      <c r="J4" s="21"/>
      <c r="K4" s="21"/>
      <c r="L4" s="22"/>
      <c r="M4" s="15"/>
      <c r="N4" s="16"/>
      <c r="O4" s="16"/>
      <c r="P4" s="16"/>
      <c r="Q4" s="16"/>
      <c r="R4" s="16"/>
      <c r="S4" s="16"/>
    </row>
    <row r="5" ht="18.0" customHeight="true">
      <c r="B5" s="17"/>
      <c r="C5" s="17"/>
      <c r="D5" t="s" s="18">
        <v>255</v>
      </c>
      <c r="E5" s="19"/>
      <c r="F5" s="23" t="n">
        <v>2022.0</v>
      </c>
      <c r="G5" s="23"/>
      <c r="H5" s="23"/>
      <c r="I5" s="23"/>
      <c r="J5" s="23"/>
      <c r="K5" s="23"/>
      <c r="L5" s="24"/>
      <c r="M5" s="25"/>
      <c r="N5" s="16"/>
      <c r="O5" s="16"/>
      <c r="P5" s="16"/>
      <c r="Q5" s="16"/>
      <c r="R5" s="16"/>
      <c r="S5" s="16"/>
    </row>
    <row r="6" ht="18.0" customHeight="true">
      <c r="B6" s="17"/>
      <c r="C6" s="17"/>
      <c r="D6" t="s" s="18">
        <v>256</v>
      </c>
      <c r="E6" s="19"/>
      <c r="F6" t="s" s="26">
        <v>247</v>
      </c>
      <c r="G6" s="26"/>
      <c r="H6" s="26"/>
      <c r="I6" s="26"/>
      <c r="J6" s="26"/>
      <c r="K6" s="26"/>
      <c r="L6" s="27"/>
      <c r="M6" s="15"/>
      <c r="N6" s="16"/>
      <c r="O6" s="16"/>
      <c r="P6" s="16"/>
      <c r="Q6" s="16"/>
      <c r="R6" s="16"/>
      <c r="S6" s="16"/>
    </row>
    <row r="7" ht="18.0" customHeight="true">
      <c r="B7" s="17"/>
      <c r="C7" s="17"/>
      <c r="D7" t="s" s="18">
        <v>247</v>
      </c>
      <c r="E7" s="19"/>
      <c r="F7" t="s" s="20">
        <v>247</v>
      </c>
      <c r="G7" s="21"/>
      <c r="H7" s="21"/>
      <c r="I7" s="21"/>
      <c r="J7" s="21"/>
      <c r="K7" s="21"/>
      <c r="L7" s="22"/>
      <c r="M7" s="15"/>
      <c r="N7" s="16"/>
      <c r="O7" s="16"/>
      <c r="P7" s="16"/>
      <c r="Q7" s="16"/>
      <c r="R7" s="16"/>
      <c r="S7" s="16"/>
    </row>
    <row r="8" ht="0.0" customHeight="true">
      <c r="B8" s="17"/>
      <c r="C8" s="17"/>
      <c r="D8" t="s" s="18">
        <v>257</v>
      </c>
      <c r="E8" s="19"/>
      <c r="F8" t="s" s="23">
        <v>247</v>
      </c>
      <c r="G8" s="23"/>
      <c r="H8" s="23"/>
      <c r="I8" s="23"/>
      <c r="J8" s="23"/>
      <c r="K8" s="23"/>
      <c r="L8" s="24"/>
      <c r="M8" s="25"/>
      <c r="N8" s="16"/>
      <c r="O8" s="16"/>
      <c r="P8" s="16"/>
      <c r="Q8" s="16"/>
      <c r="R8" s="16"/>
      <c r="S8" s="16"/>
    </row>
    <row r="9" ht="18.0" customHeight="true">
      <c r="B9" s="17"/>
      <c r="C9" s="17"/>
      <c r="D9" t="s" s="18">
        <v>258</v>
      </c>
      <c r="E9" s="19"/>
      <c r="F9" t="s" s="28">
        <v>247</v>
      </c>
      <c r="G9" s="29"/>
      <c r="H9" s="29"/>
      <c r="I9" s="29"/>
      <c r="J9" s="29"/>
      <c r="K9" s="29"/>
      <c r="L9" s="30"/>
      <c r="M9" s="25"/>
      <c r="N9" s="16"/>
      <c r="O9" s="16"/>
      <c r="P9" s="16"/>
      <c r="Q9" s="16"/>
      <c r="R9" s="16"/>
      <c r="S9" s="16"/>
    </row>
    <row r="10" ht="18.0" customHeight="true">
      <c r="B10" s="17"/>
      <c r="C10" s="17"/>
      <c r="D10" t="s" s="18">
        <v>247</v>
      </c>
      <c r="E10" s="19"/>
      <c r="F10" t="s" s="20">
        <v>247</v>
      </c>
      <c r="G10" s="21"/>
      <c r="H10" s="21"/>
      <c r="I10" s="21"/>
      <c r="J10" s="21"/>
      <c r="K10" s="21"/>
      <c r="L10" s="22"/>
      <c r="M10" s="15"/>
      <c r="N10" s="16"/>
      <c r="O10" s="16"/>
      <c r="P10" s="16"/>
      <c r="Q10" s="16"/>
      <c r="R10" s="16"/>
      <c r="S10" s="16"/>
    </row>
    <row r="11" ht="18.0" customHeight="true">
      <c r="D11" t="s" s="31">
        <v>259</v>
      </c>
      <c r="E11" s="32"/>
      <c r="F11" t="s" s="33">
        <v>247</v>
      </c>
      <c r="G11" s="34"/>
      <c r="H11" s="34"/>
      <c r="I11" s="34"/>
      <c r="J11" s="34"/>
      <c r="K11" s="34"/>
      <c r="L11" s="35"/>
      <c r="M11" s="36"/>
      <c r="N11" s="16"/>
      <c r="O11" s="16"/>
      <c r="P11" s="16"/>
      <c r="Q11" s="16"/>
      <c r="R11" s="16"/>
      <c r="S11" s="16"/>
    </row>
    <row r="12" ht="0.0" customHeight="true">
      <c r="D12" t="s" s="31">
        <v>247</v>
      </c>
      <c r="E12" s="32"/>
      <c r="F12" t="s" s="37">
        <v>247</v>
      </c>
      <c r="G12" s="38"/>
      <c r="H12" s="38"/>
      <c r="I12" s="38"/>
      <c r="J12" s="38"/>
      <c r="K12" s="38"/>
      <c r="L12" s="39"/>
      <c r="M12" s="15"/>
      <c r="N12" s="16"/>
      <c r="O12" s="16"/>
      <c r="P12" s="16"/>
      <c r="Q12" s="16"/>
      <c r="R12" s="16"/>
      <c r="S12" s="16"/>
    </row>
    <row r="13" ht="18.0" customHeight="true">
      <c r="A13" s="5"/>
    </row>
    <row r="14" ht="28.5" customHeight="true">
      <c r="A14" t="s" s="40">
        <v>260</v>
      </c>
      <c r="B14" t="s" s="41">
        <v>261</v>
      </c>
      <c r="C14" t="s" s="41">
        <v>262</v>
      </c>
      <c r="D14" t="s" s="42">
        <v>263</v>
      </c>
      <c r="E14" s="43"/>
      <c r="F14" s="43"/>
      <c r="G14" s="44"/>
      <c r="H14" t="s" s="41">
        <v>264</v>
      </c>
      <c r="I14" t="s" s="45">
        <v>265</v>
      </c>
      <c r="J14" t="s" s="46">
        <v>266</v>
      </c>
      <c r="K14" t="s" s="46">
        <v>267</v>
      </c>
      <c r="L14" t="s" s="46">
        <v>268</v>
      </c>
      <c r="M14" t="s" s="41">
        <v>269</v>
      </c>
      <c r="N14" t="s" s="41">
        <v>270</v>
      </c>
      <c r="O14" t="s" s="46">
        <v>271</v>
      </c>
      <c r="P14" t="s" s="46">
        <v>272</v>
      </c>
      <c r="Q14" t="s" s="46">
        <v>273</v>
      </c>
      <c r="R14" t="s" s="46">
        <v>274</v>
      </c>
      <c r="S14" t="s" s="46">
        <v>275</v>
      </c>
      <c r="T14" t="s" s="46">
        <v>276</v>
      </c>
      <c r="U14" t="s" s="46">
        <v>277</v>
      </c>
      <c r="V14" t="s" s="46">
        <v>278</v>
      </c>
    </row>
    <row r="15" ht="29.25" customHeight="true">
      <c r="A15" s="40"/>
      <c r="B15" s="47"/>
      <c r="C15" s="47"/>
      <c r="D15" t="s" s="41">
        <v>279</v>
      </c>
      <c r="E15" t="s" s="41">
        <v>280</v>
      </c>
      <c r="F15" t="s" s="41">
        <v>281</v>
      </c>
      <c r="G15" t="s" s="41">
        <v>282</v>
      </c>
      <c r="H15" s="47"/>
      <c r="I15" s="48"/>
      <c r="J15" s="49"/>
      <c r="K15" s="49"/>
      <c r="L15" s="49"/>
      <c r="M15" s="47"/>
      <c r="N15" s="47"/>
      <c r="O15" s="49"/>
      <c r="P15" s="49"/>
      <c r="Q15" s="49"/>
      <c r="R15" s="49"/>
      <c r="S15" s="49"/>
      <c r="T15" s="49"/>
      <c r="U15" s="49"/>
      <c r="V15" s="49"/>
      <c r="W15" t="s" s="50">
        <v>283</v>
      </c>
      <c r="X15" s="51"/>
      <c r="Y15" t="s" s="50">
        <v>284</v>
      </c>
      <c r="Z15" s="51"/>
      <c r="AA15" t="s" s="50">
        <v>285</v>
      </c>
      <c r="AB15" s="51"/>
      <c r="AC15" t="s" s="50">
        <v>286</v>
      </c>
      <c r="AD15" s="51"/>
      <c r="AE15" t="s" s="50">
        <v>287</v>
      </c>
      <c r="AF15" s="51"/>
      <c r="AG15" t="s" s="50">
        <v>288</v>
      </c>
      <c r="AH15" s="51"/>
      <c r="AI15" t="s" s="50">
        <v>289</v>
      </c>
      <c r="AJ15" s="51"/>
      <c r="AK15" t="s" s="50">
        <v>290</v>
      </c>
      <c r="AL15" s="51"/>
      <c r="AM15" t="s" s="50">
        <v>291</v>
      </c>
      <c r="AN15" s="51"/>
      <c r="AO15" t="s" s="50">
        <v>292</v>
      </c>
      <c r="AP15" s="51"/>
      <c r="AQ15" t="s" s="50">
        <v>293</v>
      </c>
      <c r="AR15" s="51"/>
      <c r="AS15" t="s" s="50">
        <v>294</v>
      </c>
      <c r="AT15" s="51"/>
      <c r="AU15" t="s" s="50">
        <v>283</v>
      </c>
      <c r="AV15" s="51"/>
      <c r="AW15" t="s" s="50">
        <v>284</v>
      </c>
      <c r="AX15" s="51"/>
      <c r="AY15" t="s" s="50">
        <v>285</v>
      </c>
      <c r="AZ15" s="51"/>
      <c r="BA15" t="s" s="50">
        <v>286</v>
      </c>
      <c r="BB15" s="51"/>
      <c r="BC15" t="s" s="50">
        <v>287</v>
      </c>
      <c r="BD15" s="51"/>
      <c r="BE15" t="s" s="50">
        <v>288</v>
      </c>
      <c r="BF15" s="51"/>
      <c r="BG15" t="s" s="50">
        <v>289</v>
      </c>
      <c r="BH15" s="51"/>
      <c r="BI15" t="s" s="50">
        <v>290</v>
      </c>
      <c r="BJ15" s="51"/>
      <c r="BK15" t="s" s="50">
        <v>291</v>
      </c>
      <c r="BL15" s="51"/>
      <c r="BM15" t="s" s="50">
        <v>292</v>
      </c>
      <c r="BN15" s="51"/>
      <c r="BO15" t="s" s="50">
        <v>293</v>
      </c>
      <c r="BP15" s="51"/>
      <c r="BQ15" t="s" s="50">
        <v>294</v>
      </c>
      <c r="BR15" s="52"/>
    </row>
    <row r="16" ht="30.0" customHeight="true">
      <c r="A16" s="40"/>
      <c r="B16" s="53"/>
      <c r="C16" s="53"/>
      <c r="D16" s="53"/>
      <c r="E16" s="53"/>
      <c r="F16" s="53"/>
      <c r="G16" s="53"/>
      <c r="H16" s="53"/>
      <c r="I16" s="54"/>
      <c r="J16" s="55"/>
      <c r="K16" s="55"/>
      <c r="L16" s="55"/>
      <c r="M16" s="53"/>
      <c r="N16" s="53"/>
      <c r="O16" s="55"/>
      <c r="P16" s="55"/>
      <c r="Q16" s="55"/>
      <c r="R16" s="55"/>
      <c r="S16" s="55"/>
      <c r="T16" s="55"/>
      <c r="U16" s="55"/>
      <c r="V16" s="55"/>
      <c r="W16" t="s" s="56">
        <v>247</v>
      </c>
      <c r="X16" t="s" s="56">
        <v>295</v>
      </c>
      <c r="Y16" t="s" s="56">
        <v>296</v>
      </c>
      <c r="Z16" t="s" s="56">
        <v>295</v>
      </c>
      <c r="AA16" t="s" s="56">
        <v>296</v>
      </c>
      <c r="AB16" t="s" s="56">
        <v>295</v>
      </c>
      <c r="AC16" t="s" s="56">
        <v>296</v>
      </c>
      <c r="AD16" t="s" s="56">
        <v>295</v>
      </c>
      <c r="AE16" t="s" s="56">
        <v>296</v>
      </c>
      <c r="AF16" t="s" s="56">
        <v>295</v>
      </c>
      <c r="AG16" t="s" s="56">
        <v>296</v>
      </c>
      <c r="AH16" t="s" s="56">
        <v>295</v>
      </c>
      <c r="AI16" t="s" s="56">
        <v>296</v>
      </c>
      <c r="AJ16" t="s" s="56">
        <v>295</v>
      </c>
      <c r="AK16" t="s" s="56">
        <v>296</v>
      </c>
      <c r="AL16" t="s" s="56">
        <v>295</v>
      </c>
      <c r="AM16" t="s" s="56">
        <v>296</v>
      </c>
      <c r="AN16" t="s" s="56">
        <v>295</v>
      </c>
      <c r="AO16" t="s" s="56">
        <v>296</v>
      </c>
      <c r="AP16" t="s" s="56">
        <v>295</v>
      </c>
      <c r="AQ16" t="s" s="56">
        <v>296</v>
      </c>
      <c r="AR16" t="s" s="56">
        <v>295</v>
      </c>
      <c r="AS16" t="s" s="56">
        <v>296</v>
      </c>
      <c r="AT16" t="s" s="56">
        <v>295</v>
      </c>
      <c r="AU16" t="s" s="56">
        <v>296</v>
      </c>
      <c r="AV16" t="s" s="56">
        <v>295</v>
      </c>
      <c r="AW16" t="s" s="56">
        <v>296</v>
      </c>
      <c r="AX16" t="s" s="56">
        <v>295</v>
      </c>
      <c r="AY16" t="s" s="56">
        <v>296</v>
      </c>
      <c r="AZ16" t="s" s="56">
        <v>295</v>
      </c>
      <c r="BA16" t="s" s="56">
        <v>296</v>
      </c>
      <c r="BB16" t="s" s="56">
        <v>295</v>
      </c>
      <c r="BC16" t="s" s="56">
        <v>296</v>
      </c>
      <c r="BD16" t="s" s="56">
        <v>295</v>
      </c>
      <c r="BE16" t="s" s="56">
        <v>296</v>
      </c>
      <c r="BF16" t="s" s="56">
        <v>295</v>
      </c>
      <c r="BG16" t="s" s="56">
        <v>296</v>
      </c>
      <c r="BH16" t="s" s="56">
        <v>295</v>
      </c>
      <c r="BI16" t="s" s="56">
        <v>296</v>
      </c>
      <c r="BJ16" t="s" s="56">
        <v>295</v>
      </c>
      <c r="BK16" t="s" s="56">
        <v>296</v>
      </c>
      <c r="BL16" t="s" s="56">
        <v>295</v>
      </c>
      <c r="BM16" t="s" s="56">
        <v>296</v>
      </c>
      <c r="BN16" t="s" s="56">
        <v>295</v>
      </c>
      <c r="BO16" t="s" s="56">
        <v>296</v>
      </c>
      <c r="BP16" t="s" s="56">
        <v>295</v>
      </c>
      <c r="BQ16" t="s" s="56">
        <v>296</v>
      </c>
      <c r="BR16" t="s" s="56">
        <v>295</v>
      </c>
      <c r="BS16" t="s" s="57">
        <v>297</v>
      </c>
      <c r="BT16" t="s" s="57">
        <v>298</v>
      </c>
      <c r="BU16" t="s" s="57">
        <v>299</v>
      </c>
      <c r="BV16" t="s" s="57">
        <v>300</v>
      </c>
      <c r="BW16" t="s" s="57">
        <v>297</v>
      </c>
      <c r="BX16" t="s" s="57">
        <v>298</v>
      </c>
      <c r="BY16" t="s" s="57">
        <v>299</v>
      </c>
      <c r="BZ16" t="s" s="57">
        <v>300</v>
      </c>
      <c r="CA16" t="s" s="57">
        <v>297</v>
      </c>
      <c r="CB16" t="s" s="57">
        <v>298</v>
      </c>
      <c r="CC16" t="s" s="57">
        <v>299</v>
      </c>
      <c r="CD16" t="s" s="57">
        <v>300</v>
      </c>
      <c r="CE16" t="s" s="57">
        <v>297</v>
      </c>
      <c r="CF16" t="s" s="57">
        <v>298</v>
      </c>
      <c r="CG16" t="s" s="57">
        <v>299</v>
      </c>
      <c r="CH16" t="s" s="57">
        <v>300</v>
      </c>
    </row>
    <row r="17" ht="15.0" customHeight="true">
      <c r="A17" s="58"/>
      <c r="B17" t="n" s="59">
        <v>1.0</v>
      </c>
      <c r="C17" t="n" s="59">
        <v>2.0</v>
      </c>
      <c r="D17" t="n" s="59">
        <v>3.0</v>
      </c>
      <c r="E17" t="n" s="59">
        <v>4.0</v>
      </c>
      <c r="F17" t="n" s="59">
        <v>5.0</v>
      </c>
      <c r="G17" t="n" s="59">
        <v>6.0</v>
      </c>
      <c r="H17" t="n" s="59">
        <v>7.0</v>
      </c>
      <c r="I17" t="n" s="60">
        <v>8.0</v>
      </c>
      <c r="J17" t="n" s="61">
        <v>9.0</v>
      </c>
      <c r="K17" t="n" s="61">
        <v>10.0</v>
      </c>
      <c r="L17" t="n" s="61">
        <v>11.0</v>
      </c>
      <c r="M17" t="n" s="59">
        <v>12.0</v>
      </c>
      <c r="N17" t="n" s="59">
        <v>12.0</v>
      </c>
      <c r="O17" t="n" s="60">
        <v>13.0</v>
      </c>
      <c r="P17" t="n" s="61">
        <v>14.0</v>
      </c>
      <c r="Q17" t="n" s="61">
        <v>15.0</v>
      </c>
      <c r="R17" t="n" s="61">
        <v>16.0</v>
      </c>
      <c r="S17" t="n" s="61">
        <v>17.0</v>
      </c>
      <c r="T17" t="n" s="61">
        <v>18.0</v>
      </c>
      <c r="U17" t="n" s="61">
        <v>19.0</v>
      </c>
      <c r="V17" t="n" s="61">
        <v>20.0</v>
      </c>
    </row>
    <row r="18">
      <c r="A18" s="5"/>
      <c r="B18" s="3" t="s">
        <v>301</v>
      </c>
      <c r="C18" s="3" t="n">
        <v>1.0</v>
      </c>
      <c r="D18" s="3" t="s">
        <v>302</v>
      </c>
      <c r="E18" s="3" t="s">
        <v>303</v>
      </c>
      <c r="F18" s="3" t="s">
        <v>304</v>
      </c>
      <c r="G18" s="3"/>
      <c r="H18" s="3" t="s">
        <v>305</v>
      </c>
      <c r="I18" s="3" t="s">
        <v>0</v>
      </c>
      <c r="J18" s="4" t="n">
        <v>20513.81</v>
      </c>
      <c r="K18" s="4" t="n">
        <v>50.0</v>
      </c>
      <c r="L18" s="4" t="n">
        <v>1025690.5</v>
      </c>
      <c r="M18" s="5"/>
      <c r="N18" s="5"/>
      <c r="O18" s="5"/>
      <c r="P18" s="5" t="n">
        <f>IF(Q18="Российская Федерация", 1,0)</f>
        <v>0.0</v>
      </c>
      <c r="Q18" s="5" t="str">
        <f>IFERROR(IF(P18=1, "Российская Федерация", "Не заполнено"),"")</f>
        <v/>
      </c>
      <c r="R18" s="5"/>
      <c r="S18" s="4" t="n">
        <f>IF(R18&lt;&gt;0, J18 * Q21,)</f>
        <v>0.0</v>
      </c>
      <c r="T18" s="4" t="n">
        <f>S18*K18</f>
        <v>0.0</v>
      </c>
      <c r="U18" s="4" t="n">
        <f>V18*R18</f>
        <v>0.0</v>
      </c>
      <c r="V18" s="4" t="n">
        <f>K18</f>
        <v>50.0</v>
      </c>
    </row>
    <row r="19" ht="12.75" customHeight="true">
      <c r="K19" s="62"/>
      <c r="L19" s="62"/>
    </row>
    <row r="20" ht="15.0" customHeight="true">
      <c r="K20" t="s" s="63">
        <v>306</v>
      </c>
      <c r="L20" s="63"/>
      <c r="M20" t="s" s="63">
        <v>307</v>
      </c>
      <c r="N20" s="63"/>
      <c r="O20" s="63"/>
      <c r="P20" s="63"/>
      <c r="Q20" s="63"/>
      <c r="U20" t="s" s="64">
        <v>308</v>
      </c>
      <c r="V20" s="65"/>
    </row>
    <row r="21" ht="15.0" customHeight="true">
      <c r="L21" s="66" t="n">
        <f>SUM(L18:L18)</f>
        <v>1025690.5</v>
      </c>
      <c r="Q21" s="66" t="n">
        <f>U21/L21</f>
        <v>0.0</v>
      </c>
      <c r="U21" s="66" t="n">
        <f>SUM(U18:U18)</f>
        <v>0.0</v>
      </c>
    </row>
    <row r="22" ht="12.75" customHeight="true">
      <c r="R22" t="s" s="62">
        <v>309</v>
      </c>
      <c r="S22" t="s" s="62">
        <v>310</v>
      </c>
      <c r="T22" s="62"/>
    </row>
    <row r="23" ht="12.75" customHeight="true">
      <c r="D23" t="s" s="67">
        <v>311</v>
      </c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9"/>
      <c r="R23" s="70" t="n">
        <f>SUM(T18:T18)</f>
        <v>0.0</v>
      </c>
      <c r="S23" t="n" s="70">
        <v>100.0</v>
      </c>
      <c r="T23" t="s" s="71">
        <v>312</v>
      </c>
    </row>
    <row r="24" ht="15.0" customHeight="true">
      <c r="D24" t="s" s="67">
        <v>313</v>
      </c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9"/>
      <c r="R24" s="66" t="n">
        <f>SUMIF(P18:P18,1, T18:T18)</f>
        <v>0.0</v>
      </c>
      <c r="S24" s="66" t="n">
        <f>IF(R23&lt;&gt;0, R24/R23*100,)</f>
        <v>0.0</v>
      </c>
      <c r="T24" s="72" t="str">
        <f>IF(S24&lt;=50," ","РФ")</f>
        <v> </v>
      </c>
    </row>
    <row r="25" ht="15.0" customHeight="true">
      <c r="D25" t="s" s="67">
        <v>314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9"/>
      <c r="R25" s="73" t="n">
        <f>IF(R23&lt;&gt;0,R23-R24,)</f>
        <v>0.0</v>
      </c>
      <c r="S25" s="73" t="n">
        <f>IF(R23&lt;&gt;0, R25/R23*100,)</f>
        <v>0.0</v>
      </c>
      <c r="T25" s="74" t="str">
        <f>IF(S25&gt;50,"Импорт", " ")</f>
        <v> </v>
      </c>
    </row>
    <row r="26" ht="15.0" customHeight="true">
      <c r="A26" s="5"/>
    </row>
    <row r="27" ht="15.75" customHeight="true">
      <c r="B27" t="s" s="75">
        <v>315</v>
      </c>
    </row>
    <row r="28" ht="19.5" customHeight="true">
      <c r="B28" t="s" s="76">
        <v>316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</row>
    <row r="29" ht="20.25" customHeight="true">
      <c r="B29" t="s" s="77">
        <v>317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</row>
    <row r="30" ht="39.75" customHeight="true">
      <c r="B30" t="s" s="79">
        <v>318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</row>
    <row r="31" ht="19.5" customHeight="true">
      <c r="B31" t="s" s="77">
        <v>319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8.0" customHeight="true">
      <c r="B32" t="s" s="77">
        <v>320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22.5" customHeight="true">
      <c r="B33" t="s" s="77">
        <v>321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9.5" customHeight="true">
      <c r="B34" t="s" s="77">
        <v>322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22.5" customHeight="true">
      <c r="B35" t="s" s="77">
        <v>323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34.5" customHeight="true">
      <c r="B36" t="s" s="77">
        <v>324</v>
      </c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36.0" customHeight="true">
      <c r="B37" t="s" s="77">
        <v>325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</row>
    <row r="38" ht="32.25" customHeight="true">
      <c r="B38" t="s" s="81">
        <v>326</v>
      </c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</row>
    <row r="39" ht="33.75" customHeight="true">
      <c r="B39" t="s" s="77">
        <v>327</v>
      </c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</row>
    <row r="40" ht="33.75" customHeight="true">
      <c r="B40" t="s" s="77">
        <v>328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</row>
    <row r="41" ht="33.75" customHeight="true">
      <c r="B41" t="s" s="77">
        <v>329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</row>
    <row r="42" ht="24.75" customHeight="true">
      <c r="A42" s="5"/>
    </row>
  </sheetData>
  <sheetProtection password="CC81" sheet="true" scenarios="true" objects="true"/>
  <mergeCells>
    <mergeCell ref="B37:U37"/>
    <mergeCell ref="B38:U38"/>
    <mergeCell ref="B39:U39"/>
    <mergeCell ref="B40:U40"/>
    <mergeCell ref="B41:U41"/>
    <mergeCell ref="B31:U31"/>
    <mergeCell ref="B32:U32"/>
    <mergeCell ref="B33:U33"/>
    <mergeCell ref="B34:U34"/>
    <mergeCell ref="B35:U35"/>
    <mergeCell ref="B36:U36"/>
    <mergeCell ref="D23:Q23"/>
    <mergeCell ref="D24:Q24"/>
    <mergeCell ref="D25:Q25"/>
    <mergeCell ref="B28:U28"/>
    <mergeCell ref="B29:U29"/>
    <mergeCell ref="B30:U30"/>
    <mergeCell ref="BI15:BJ15"/>
    <mergeCell ref="BK15:BL15"/>
    <mergeCell ref="BM15:BN15"/>
    <mergeCell ref="BO15:BP15"/>
    <mergeCell ref="BQ15:BR15"/>
    <mergeCell ref="K20:L20"/>
    <mergeCell ref="M20:Q20"/>
    <mergeCell ref="AW15:AX15"/>
    <mergeCell ref="AY15:AZ15"/>
    <mergeCell ref="BA15:BB15"/>
    <mergeCell ref="BC15:BD15"/>
    <mergeCell ref="BE15:BF15"/>
    <mergeCell ref="BG15:BH15"/>
    <mergeCell ref="AK15:AL15"/>
    <mergeCell ref="AM15:AN15"/>
    <mergeCell ref="AO15:AP15"/>
    <mergeCell ref="AQ15:AR15"/>
    <mergeCell ref="AS15:AT15"/>
    <mergeCell ref="AU15:AV15"/>
    <mergeCell ref="Y15:Z15"/>
    <mergeCell ref="AA15:AB15"/>
    <mergeCell ref="AC15:AD15"/>
    <mergeCell ref="AE15:AF15"/>
    <mergeCell ref="AG15:AH15"/>
    <mergeCell ref="AI15:AJ15"/>
    <mergeCell ref="V14:V16"/>
    <mergeCell ref="D15:D16"/>
    <mergeCell ref="E15:E16"/>
    <mergeCell ref="F15:F16"/>
    <mergeCell ref="G15:G16"/>
    <mergeCell ref="W15:X15"/>
    <mergeCell ref="P14:P16"/>
    <mergeCell ref="Q14:Q16"/>
    <mergeCell ref="R14:R16"/>
    <mergeCell ref="S14:S16"/>
    <mergeCell ref="T14:T16"/>
    <mergeCell ref="U14:U16"/>
    <mergeCell ref="J14:J16"/>
    <mergeCell ref="K14:K16"/>
    <mergeCell ref="L14:L16"/>
    <mergeCell ref="M14:M16"/>
    <mergeCell ref="N14:N16"/>
    <mergeCell ref="O14:O16"/>
    <mergeCell ref="A14:A16"/>
    <mergeCell ref="B14:B16"/>
    <mergeCell ref="C14:C16"/>
    <mergeCell ref="D14:G14"/>
    <mergeCell ref="H14:H16"/>
    <mergeCell ref="I14:I16"/>
    <mergeCell ref="D10:E10"/>
    <mergeCell ref="F10:L10"/>
    <mergeCell ref="D11:E11"/>
    <mergeCell ref="F11:L11"/>
    <mergeCell ref="D12:E12"/>
    <mergeCell ref="F12:L12"/>
    <mergeCell ref="D7:E7"/>
    <mergeCell ref="F7:L7"/>
    <mergeCell ref="D8:E8"/>
    <mergeCell ref="F8:L8"/>
    <mergeCell ref="D9:E9"/>
    <mergeCell ref="F9:L9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</mergeCells>
  <dataValidations count="2">
    <dataValidation type="list" sqref="N18" allowBlank="true" errorStyle="stop" promptTitle="" prompt="" showInputMessage="true">
      <formula1>yes_no</formula1>
    </dataValidation>
    <dataValidation type="list" sqref="Q18" allowBlank="true" errorStyle="stop" promptTitle="" prompt="Выберите страну из списка" showInput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47"/>
  <sheetViews>
    <sheetView workbookViewId="0"/>
  </sheetViews>
  <sheetFormatPr defaultRowHeight="15.0"/>
  <sheetData>
    <row r="1">
      <c r="A1" t="s">
        <v>0</v>
      </c>
      <c r="B1" t="s">
        <v>246</v>
      </c>
    </row>
    <row r="2">
      <c r="A2" t="s">
        <v>1</v>
      </c>
      <c r="B2" t="s">
        <v>247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2022-01-28T14:21:30Z</dcterms:created>
  <dc:creator>Apache POI</dc:creator>
</cp:coreProperties>
</file>